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8190" activeTab="0"/>
  </bookViews>
  <sheets>
    <sheet name="итоги" sheetId="1" r:id="rId1"/>
  </sheets>
  <definedNames/>
  <calcPr fullCalcOnLoad="1"/>
</workbook>
</file>

<file path=xl/sharedStrings.xml><?xml version="1.0" encoding="utf-8"?>
<sst xmlns="http://schemas.openxmlformats.org/spreadsheetml/2006/main" count="145" uniqueCount="48">
  <si>
    <t>Мэрия города Архангельска</t>
  </si>
  <si>
    <t>Администрация Северного территориального округа</t>
  </si>
  <si>
    <t>Департамент финансов мэрии города Архангельска</t>
  </si>
  <si>
    <t>Служба заместителя мэра города по городскому хозяйству</t>
  </si>
  <si>
    <t>Архангельская городская Дума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</si>
  <si>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</si>
  <si>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</si>
  <si>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Управление по вопросам семьи, опеки и попечительства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</si>
  <si>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</si>
  <si>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</si>
  <si>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Наименование показателя</t>
  </si>
  <si>
    <t>Q</t>
  </si>
  <si>
    <t>Q1</t>
  </si>
  <si>
    <t>х</t>
  </si>
  <si>
    <t>Администрация Ломоносовского территориального округа мэрии города Архангельска</t>
  </si>
  <si>
    <t>Рейтинг</t>
  </si>
  <si>
    <t>главного администратора                                                                                             средств городского бюджета</t>
  </si>
  <si>
    <t>Избирательная комиссия муниципального образования "Город Архангельск"</t>
  </si>
  <si>
    <t>Контрольно-счетная палата муниципального образования  "Город Архангельск"</t>
  </si>
  <si>
    <t>Администрация Маймаксанского территориального округа мэрии города Архангельска</t>
  </si>
  <si>
    <t>Администрация Октябрьского территориального округа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</si>
  <si>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</si>
  <si>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Администрация Соломбальского территориального округа мэрии города Архангельска</t>
  </si>
  <si>
    <t>Р / Е(Р)</t>
  </si>
  <si>
    <t>Р  / Е(Р)</t>
  </si>
  <si>
    <t>Администрация территориального округа Варавино-Фактория мэрии города Архангельска</t>
  </si>
  <si>
    <t>Администрация территориального округа Майская горка мэрии города Архангельска</t>
  </si>
  <si>
    <t xml:space="preserve">Код и наименование </t>
  </si>
  <si>
    <t>О</t>
  </si>
  <si>
    <t>Р / Е (Р)</t>
  </si>
  <si>
    <t>N</t>
  </si>
  <si>
    <t>N1</t>
  </si>
  <si>
    <t>1. Внесение изменений  в сводную бюджетную роспись городского бюджета по предложениям ГРСГБ</t>
  </si>
  <si>
    <t>2. Доля суммы изменений сводной бюджетной росписи городского бюджета по предложениям ГРСГБ</t>
  </si>
  <si>
    <t>3. Внесение изменений в кассовый план по расходам городского бюджета по предложениям ГРСГБ</t>
  </si>
  <si>
    <t xml:space="preserve">4. Исполнение кассового плана по расходам городского бюджета </t>
  </si>
  <si>
    <t xml:space="preserve">5. Исполнение кассового плана по доходам </t>
  </si>
  <si>
    <t>6. Суммы невыясненных поступлений</t>
  </si>
  <si>
    <t xml:space="preserve">Макси-мально возможная оценка </t>
  </si>
  <si>
    <t>Суммарная оценка по показателям</t>
  </si>
  <si>
    <t>Р = 1 - Q1/Q, 
где Q1 - сумма положительных изменений в сводную бюджетную роспись городского бюджета по предложениям главного распорядителя по кодам видов изменений 040, 050, 060, 081, 082, 100, 130, 140, 150;
 Q -  общий объем бюджетных ассигнований главного распорядителя в соответствии с уточненной сводной бюджетной росписью
Е(Р) = Р</t>
  </si>
  <si>
    <t>Р = 1 – N1/N
где N – количество справок-уведомлений об изменении сводной бюджетной росписи городского бюджета по предложениям главного распорядителя по кодам видов изменений 040, 050, 060, 081, 082, 100, 130, 140, 150;                            N1 = 3, при расчете за I квартал, 
N1 = 6, при расчете за II квартал
N1 = 9, при расчете за III квартал
N1 = 12, при расчете за год.
Е(Р) = Р, если N1 &lt; N, Е(Р) = 0, если N1 ≥ N</t>
  </si>
  <si>
    <t xml:space="preserve">Р = 1 – N1/N
где N1 - количество изменений прогноза кассовых выплат по расходам городского бюджета, осуществленных по предложениям главного распорядителя;
N1 = 3, при расчете за I квартал, 
N1 = 6, при расчете за II квартал
N1 = 9, при расчете за III квартал
N = 12, при расчете за год
Е(Р) = Р, если N1 &lt; N,
Е(Р) = 0, если N1 ≥ N
</t>
  </si>
  <si>
    <t>Р = Q1/Q, 
где Q1 - объем расходов  главного распорядителя  за отчетный период;   
Q -  прогноз кассовых выплат по расходам городского бюджета за отчетный период
Е(Р) = Р</t>
  </si>
  <si>
    <t xml:space="preserve">Р =  1 - Q1/Q, если Q1 ≤ Q,
Р =  Q1/Q - 1, если Q1 ≥ Q;                            где  Q - прогноз поступлений доходов по главному администратору доходов за отчетный период;  
Q1 – объем поступлений доходов городского бюджета за отчетный период по соответствующему главному администратору доходов
Р = 0, если   Q1 = Q = 0                                         Е(Р) = 1, если 0 ≤ Р ≤ 0,1;
Е(Р) = Р/0,3,  если 0,3&gt; Р &gt; 0,1
Е(Р) = 0, если Р ≥ 0,3, или  Р &lt; 0
</t>
  </si>
  <si>
    <t>Р = 1 - O/Q1, 
где O - объем остатков невыясненных поступлений по главному администратору доходов на отчетную дату; 
Q1 - объем поступлений доходов городского бюджета за отчетный период по соответствующему главному администратору доходов
Е(Р) = Р</t>
  </si>
  <si>
    <t>Итоговая оценка качества финансового менед-жмента</t>
  </si>
  <si>
    <t>Рейтинг главных администраторов средств городского бюджета по результатам оценки качества финансового менеджмента за I квартал 2012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</si>
</sst>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/>
      <bottom style="thin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thin"/>
      <top/>
      <bottom/>
    </border>
    <border>
      <left/>
      <right/>
      <top style="hair"/>
      <bottom style="thin"/>
    </border>
    <border>
      <left/>
      <right/>
      <top style="thin"/>
      <bottom/>
    </border>
    <border>
      <left/>
      <right style="thin"/>
      <top style="hair"/>
      <bottom style="thin"/>
    </border>
    <border>
      <left/>
      <right style="thin"/>
      <top/>
      <bottom style="hair"/>
    </border>
    <border>
      <left style="thin"/>
      <right style="hair"/>
      <top style="hair"/>
      <bottom style="thin"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/>
      <right style="hair"/>
      <top/>
      <bottom/>
    </border>
    <border>
      <left/>
      <right style="hair"/>
      <top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/>
      <right style="hair"/>
      <top style="thin"/>
      <bottom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1" xfId="0" applyFont="1" applyBorder="1" applyAlignment="1">
      <alignment vertical="top"/>
    </xf>
    <xf numFmtId="2" fontId="0" fillId="0" borderId="12" xfId="0" applyNumberFormat="1" applyFont="1" applyBorder="1" applyAlignment="1">
      <alignment horizontal="right" vertical="top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6" xfId="0" applyBorder="1" applyAlignment="1">
      <alignment horizontal="right" vertical="top" wrapText="1"/>
    </xf>
    <xf numFmtId="0" fontId="0" fillId="0" borderId="15" xfId="0" applyBorder="1" applyAlignment="1">
      <alignment vertical="top"/>
    </xf>
    <xf numFmtId="3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Fill="1" applyBorder="1" applyAlignment="1">
      <alignment horizontal="right" vertical="top"/>
    </xf>
    <xf numFmtId="3" fontId="2" fillId="0" borderId="18" xfId="0" applyNumberFormat="1" applyFont="1" applyBorder="1" applyAlignment="1">
      <alignment horizontal="right" vertical="top"/>
    </xf>
    <xf numFmtId="3" fontId="2" fillId="0" borderId="18" xfId="0" applyNumberFormat="1" applyFont="1" applyFill="1" applyBorder="1" applyAlignment="1">
      <alignment horizontal="right" vertical="top"/>
    </xf>
    <xf numFmtId="3" fontId="2" fillId="0" borderId="19" xfId="0" applyNumberFormat="1" applyFont="1" applyBorder="1" applyAlignment="1">
      <alignment vertical="top" wrapText="1"/>
    </xf>
    <xf numFmtId="3" fontId="2" fillId="0" borderId="20" xfId="0" applyNumberFormat="1" applyFont="1" applyFill="1" applyBorder="1" applyAlignment="1">
      <alignment horizontal="right" vertical="top"/>
    </xf>
    <xf numFmtId="2" fontId="0" fillId="0" borderId="12" xfId="0" applyNumberFormat="1" applyFont="1" applyBorder="1" applyAlignment="1">
      <alignment vertical="top"/>
    </xf>
    <xf numFmtId="3" fontId="2" fillId="0" borderId="20" xfId="0" applyNumberFormat="1" applyFont="1" applyBorder="1" applyAlignment="1">
      <alignment vertical="top" wrapText="1"/>
    </xf>
    <xf numFmtId="2" fontId="0" fillId="0" borderId="21" xfId="0" applyNumberFormat="1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2" fontId="0" fillId="0" borderId="23" xfId="0" applyNumberFormat="1" applyFont="1" applyBorder="1" applyAlignment="1">
      <alignment vertical="top"/>
    </xf>
    <xf numFmtId="2" fontId="0" fillId="0" borderId="24" xfId="0" applyNumberFormat="1" applyFont="1" applyBorder="1" applyAlignment="1">
      <alignment vertical="top"/>
    </xf>
    <xf numFmtId="3" fontId="2" fillId="0" borderId="25" xfId="0" applyNumberFormat="1" applyFont="1" applyBorder="1" applyAlignment="1">
      <alignment vertical="top"/>
    </xf>
    <xf numFmtId="3" fontId="2" fillId="0" borderId="22" xfId="0" applyNumberFormat="1" applyFont="1" applyBorder="1" applyAlignment="1">
      <alignment vertical="top"/>
    </xf>
    <xf numFmtId="2" fontId="0" fillId="0" borderId="23" xfId="0" applyNumberFormat="1" applyFont="1" applyBorder="1" applyAlignment="1">
      <alignment horizontal="right" vertical="top"/>
    </xf>
    <xf numFmtId="2" fontId="0" fillId="0" borderId="21" xfId="0" applyNumberFormat="1" applyFont="1" applyBorder="1" applyAlignment="1">
      <alignment horizontal="right" vertical="top"/>
    </xf>
    <xf numFmtId="2" fontId="0" fillId="0" borderId="26" xfId="0" applyNumberFormat="1" applyFont="1" applyBorder="1" applyAlignment="1">
      <alignment horizontal="right" vertical="top"/>
    </xf>
    <xf numFmtId="2" fontId="0" fillId="0" borderId="24" xfId="0" applyNumberFormat="1" applyFont="1" applyBorder="1" applyAlignment="1">
      <alignment horizontal="right" vertical="top"/>
    </xf>
    <xf numFmtId="3" fontId="2" fillId="0" borderId="25" xfId="0" applyNumberFormat="1" applyFont="1" applyFill="1" applyBorder="1" applyAlignment="1">
      <alignment vertical="top"/>
    </xf>
    <xf numFmtId="2" fontId="0" fillId="0" borderId="12" xfId="0" applyNumberFormat="1" applyFont="1" applyFill="1" applyBorder="1" applyAlignment="1">
      <alignment vertical="top"/>
    </xf>
    <xf numFmtId="3" fontId="2" fillId="0" borderId="22" xfId="0" applyNumberFormat="1" applyFont="1" applyFill="1" applyBorder="1" applyAlignment="1">
      <alignment vertical="top"/>
    </xf>
    <xf numFmtId="2" fontId="0" fillId="0" borderId="23" xfId="0" applyNumberFormat="1" applyFont="1" applyFill="1" applyBorder="1" applyAlignment="1">
      <alignment vertical="top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vertical="top"/>
    </xf>
    <xf numFmtId="2" fontId="0" fillId="0" borderId="29" xfId="0" applyNumberFormat="1" applyFont="1" applyBorder="1" applyAlignment="1">
      <alignment vertical="top"/>
    </xf>
    <xf numFmtId="2" fontId="0" fillId="0" borderId="16" xfId="0" applyNumberFormat="1" applyFont="1" applyBorder="1" applyAlignment="1">
      <alignment vertical="top"/>
    </xf>
    <xf numFmtId="3" fontId="2" fillId="0" borderId="25" xfId="0" applyNumberFormat="1" applyFont="1" applyBorder="1" applyAlignment="1">
      <alignment horizontal="right" vertical="top"/>
    </xf>
    <xf numFmtId="3" fontId="2" fillId="0" borderId="22" xfId="0" applyNumberFormat="1" applyFont="1" applyBorder="1" applyAlignment="1">
      <alignment horizontal="right" vertical="top"/>
    </xf>
    <xf numFmtId="2" fontId="0" fillId="0" borderId="30" xfId="0" applyNumberFormat="1" applyFont="1" applyBorder="1" applyAlignment="1">
      <alignment vertical="top"/>
    </xf>
    <xf numFmtId="2" fontId="0" fillId="0" borderId="31" xfId="0" applyNumberFormat="1" applyFont="1" applyBorder="1" applyAlignment="1">
      <alignment vertical="top"/>
    </xf>
    <xf numFmtId="2" fontId="0" fillId="0" borderId="30" xfId="0" applyNumberFormat="1" applyFont="1" applyFill="1" applyBorder="1" applyAlignment="1">
      <alignment vertical="top"/>
    </xf>
    <xf numFmtId="2" fontId="0" fillId="0" borderId="13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vertical="top"/>
    </xf>
    <xf numFmtId="1" fontId="0" fillId="0" borderId="0" xfId="0" applyNumberFormat="1" applyFont="1" applyAlignment="1">
      <alignment/>
    </xf>
    <xf numFmtId="1" fontId="0" fillId="0" borderId="27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vertical="top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" fontId="0" fillId="0" borderId="32" xfId="0" applyNumberFormat="1" applyFont="1" applyBorder="1" applyAlignment="1">
      <alignment vertical="top"/>
    </xf>
    <xf numFmtId="1" fontId="0" fillId="0" borderId="33" xfId="0" applyNumberFormat="1" applyFont="1" applyBorder="1" applyAlignment="1">
      <alignment vertical="top"/>
    </xf>
    <xf numFmtId="1" fontId="0" fillId="0" borderId="34" xfId="0" applyNumberFormat="1" applyFont="1" applyBorder="1" applyAlignment="1">
      <alignment vertical="top"/>
    </xf>
    <xf numFmtId="1" fontId="0" fillId="0" borderId="35" xfId="0" applyNumberFormat="1" applyFont="1" applyBorder="1" applyAlignment="1">
      <alignment vertical="top"/>
    </xf>
    <xf numFmtId="1" fontId="0" fillId="0" borderId="33" xfId="0" applyNumberFormat="1" applyFont="1" applyFill="1" applyBorder="1" applyAlignment="1">
      <alignment vertical="top"/>
    </xf>
    <xf numFmtId="1" fontId="0" fillId="0" borderId="32" xfId="0" applyNumberFormat="1" applyFont="1" applyFill="1" applyBorder="1" applyAlignment="1">
      <alignment vertical="top"/>
    </xf>
    <xf numFmtId="1" fontId="0" fillId="0" borderId="22" xfId="0" applyNumberFormat="1" applyFont="1" applyBorder="1" applyAlignment="1">
      <alignment vertical="top"/>
    </xf>
    <xf numFmtId="1" fontId="0" fillId="0" borderId="36" xfId="0" applyNumberFormat="1" applyFont="1" applyBorder="1" applyAlignment="1">
      <alignment vertical="top"/>
    </xf>
    <xf numFmtId="1" fontId="0" fillId="0" borderId="25" xfId="0" applyNumberFormat="1" applyFont="1" applyBorder="1" applyAlignment="1">
      <alignment vertical="top"/>
    </xf>
    <xf numFmtId="1" fontId="0" fillId="0" borderId="37" xfId="0" applyNumberFormat="1" applyFont="1" applyBorder="1" applyAlignment="1">
      <alignment vertical="top"/>
    </xf>
    <xf numFmtId="1" fontId="0" fillId="0" borderId="36" xfId="0" applyNumberFormat="1" applyFont="1" applyFill="1" applyBorder="1" applyAlignment="1">
      <alignment vertical="top"/>
    </xf>
    <xf numFmtId="1" fontId="0" fillId="0" borderId="22" xfId="0" applyNumberFormat="1" applyFont="1" applyFill="1" applyBorder="1" applyAlignment="1">
      <alignment vertical="top"/>
    </xf>
    <xf numFmtId="1" fontId="0" fillId="0" borderId="18" xfId="0" applyNumberFormat="1" applyFont="1" applyBorder="1" applyAlignment="1">
      <alignment vertical="top"/>
    </xf>
    <xf numFmtId="1" fontId="0" fillId="0" borderId="38" xfId="0" applyNumberFormat="1" applyFont="1" applyBorder="1" applyAlignment="1">
      <alignment vertical="top"/>
    </xf>
    <xf numFmtId="1" fontId="0" fillId="0" borderId="17" xfId="0" applyNumberFormat="1" applyFont="1" applyBorder="1" applyAlignment="1">
      <alignment vertical="top"/>
    </xf>
    <xf numFmtId="1" fontId="0" fillId="0" borderId="39" xfId="0" applyNumberFormat="1" applyFont="1" applyBorder="1" applyAlignment="1">
      <alignment vertical="top"/>
    </xf>
    <xf numFmtId="3" fontId="0" fillId="0" borderId="22" xfId="0" applyNumberFormat="1" applyFont="1" applyBorder="1" applyAlignment="1">
      <alignment vertical="top"/>
    </xf>
    <xf numFmtId="3" fontId="0" fillId="0" borderId="18" xfId="0" applyNumberFormat="1" applyFont="1" applyBorder="1" applyAlignment="1">
      <alignment vertical="top"/>
    </xf>
    <xf numFmtId="3" fontId="2" fillId="0" borderId="17" xfId="0" applyNumberFormat="1" applyFont="1" applyFill="1" applyBorder="1" applyAlignment="1">
      <alignment vertical="top"/>
    </xf>
    <xf numFmtId="3" fontId="2" fillId="0" borderId="18" xfId="0" applyNumberFormat="1" applyFont="1" applyFill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3" fontId="0" fillId="0" borderId="22" xfId="0" applyNumberFormat="1" applyFont="1" applyBorder="1" applyAlignment="1">
      <alignment vertical="top"/>
    </xf>
    <xf numFmtId="3" fontId="0" fillId="0" borderId="41" xfId="0" applyNumberFormat="1" applyFont="1" applyBorder="1" applyAlignment="1">
      <alignment vertical="top"/>
    </xf>
    <xf numFmtId="3" fontId="0" fillId="0" borderId="32" xfId="0" applyNumberFormat="1" applyFont="1" applyBorder="1" applyAlignment="1">
      <alignment vertical="top"/>
    </xf>
    <xf numFmtId="0" fontId="0" fillId="33" borderId="14" xfId="0" applyFill="1" applyBorder="1" applyAlignment="1">
      <alignment/>
    </xf>
    <xf numFmtId="2" fontId="0" fillId="33" borderId="42" xfId="0" applyNumberFormat="1" applyFill="1" applyBorder="1" applyAlignment="1">
      <alignment vertical="top"/>
    </xf>
    <xf numFmtId="2" fontId="0" fillId="33" borderId="14" xfId="0" applyNumberFormat="1" applyFill="1" applyBorder="1" applyAlignment="1">
      <alignment vertical="top"/>
    </xf>
    <xf numFmtId="2" fontId="0" fillId="33" borderId="13" xfId="0" applyNumberFormat="1" applyFill="1" applyBorder="1" applyAlignment="1">
      <alignment vertical="top"/>
    </xf>
    <xf numFmtId="2" fontId="0" fillId="33" borderId="30" xfId="0" applyNumberFormat="1" applyFill="1" applyBorder="1" applyAlignment="1">
      <alignment vertical="top"/>
    </xf>
    <xf numFmtId="2" fontId="0" fillId="33" borderId="43" xfId="0" applyNumberFormat="1" applyFill="1" applyBorder="1" applyAlignment="1">
      <alignment vertical="top"/>
    </xf>
    <xf numFmtId="2" fontId="0" fillId="33" borderId="24" xfId="0" applyNumberFormat="1" applyFill="1" applyBorder="1" applyAlignment="1">
      <alignment vertical="top"/>
    </xf>
    <xf numFmtId="2" fontId="0" fillId="33" borderId="27" xfId="0" applyNumberFormat="1" applyFill="1" applyBorder="1" applyAlignment="1">
      <alignment vertical="top"/>
    </xf>
    <xf numFmtId="2" fontId="0" fillId="33" borderId="44" xfId="0" applyNumberFormat="1" applyFill="1" applyBorder="1" applyAlignment="1">
      <alignment vertical="top"/>
    </xf>
    <xf numFmtId="0" fontId="0" fillId="33" borderId="24" xfId="0" applyFill="1" applyBorder="1" applyAlignment="1">
      <alignment/>
    </xf>
    <xf numFmtId="1" fontId="0" fillId="0" borderId="41" xfId="0" applyNumberFormat="1" applyFont="1" applyBorder="1" applyAlignment="1">
      <alignment vertical="top"/>
    </xf>
    <xf numFmtId="1" fontId="0" fillId="0" borderId="19" xfId="0" applyNumberFormat="1" applyFont="1" applyBorder="1" applyAlignment="1">
      <alignment vertical="top"/>
    </xf>
    <xf numFmtId="2" fontId="0" fillId="0" borderId="43" xfId="0" applyNumberFormat="1" applyFont="1" applyBorder="1" applyAlignment="1">
      <alignment vertical="top"/>
    </xf>
    <xf numFmtId="1" fontId="0" fillId="0" borderId="20" xfId="0" applyNumberFormat="1" applyFont="1" applyBorder="1" applyAlignment="1">
      <alignment vertical="top"/>
    </xf>
    <xf numFmtId="3" fontId="2" fillId="0" borderId="19" xfId="0" applyNumberFormat="1" applyFont="1" applyBorder="1" applyAlignment="1">
      <alignment vertical="top"/>
    </xf>
    <xf numFmtId="3" fontId="2" fillId="0" borderId="19" xfId="0" applyNumberFormat="1" applyFont="1" applyBorder="1" applyAlignment="1">
      <alignment horizontal="right" vertical="top"/>
    </xf>
    <xf numFmtId="2" fontId="0" fillId="0" borderId="16" xfId="0" applyNumberFormat="1" applyFont="1" applyBorder="1" applyAlignment="1">
      <alignment horizontal="right" vertical="top"/>
    </xf>
    <xf numFmtId="3" fontId="2" fillId="0" borderId="20" xfId="0" applyNumberFormat="1" applyFont="1" applyBorder="1" applyAlignment="1">
      <alignment horizontal="right" vertical="top"/>
    </xf>
    <xf numFmtId="1" fontId="0" fillId="0" borderId="45" xfId="0" applyNumberFormat="1" applyFont="1" applyBorder="1" applyAlignment="1">
      <alignment vertical="top"/>
    </xf>
    <xf numFmtId="0" fontId="0" fillId="33" borderId="14" xfId="0" applyFont="1" applyFill="1" applyBorder="1" applyAlignment="1">
      <alignment/>
    </xf>
    <xf numFmtId="2" fontId="0" fillId="33" borderId="42" xfId="0" applyNumberFormat="1" applyFont="1" applyFill="1" applyBorder="1" applyAlignment="1">
      <alignment vertical="top"/>
    </xf>
    <xf numFmtId="10" fontId="0" fillId="33" borderId="14" xfId="0" applyNumberFormat="1" applyFont="1" applyFill="1" applyBorder="1" applyAlignment="1">
      <alignment vertical="top"/>
    </xf>
    <xf numFmtId="10" fontId="0" fillId="33" borderId="42" xfId="0" applyNumberFormat="1" applyFont="1" applyFill="1" applyBorder="1" applyAlignment="1">
      <alignment vertical="top"/>
    </xf>
    <xf numFmtId="10" fontId="0" fillId="33" borderId="44" xfId="0" applyNumberFormat="1" applyFont="1" applyFill="1" applyBorder="1" applyAlignment="1">
      <alignment vertical="top"/>
    </xf>
    <xf numFmtId="0" fontId="39" fillId="33" borderId="14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0" fillId="0" borderId="46" xfId="0" applyFont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2" fontId="0" fillId="0" borderId="11" xfId="0" applyNumberFormat="1" applyFont="1" applyBorder="1" applyAlignment="1">
      <alignment horizontal="center" vertical="top" wrapText="1"/>
    </xf>
    <xf numFmtId="0" fontId="0" fillId="0" borderId="47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0" fillId="0" borderId="1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49" xfId="0" applyFont="1" applyBorder="1" applyAlignment="1">
      <alignment vertical="top" wrapText="1"/>
    </xf>
    <xf numFmtId="0" fontId="0" fillId="0" borderId="24" xfId="0" applyBorder="1" applyAlignment="1">
      <alignment vertical="top"/>
    </xf>
    <xf numFmtId="0" fontId="2" fillId="0" borderId="50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27" xfId="0" applyFont="1" applyBorder="1" applyAlignment="1">
      <alignment horizontal="center" vertical="center"/>
    </xf>
    <xf numFmtId="2" fontId="0" fillId="0" borderId="47" xfId="0" applyNumberFormat="1" applyFont="1" applyBorder="1" applyAlignment="1">
      <alignment horizontal="center" vertical="top" wrapText="1"/>
    </xf>
    <xf numFmtId="2" fontId="0" fillId="0" borderId="48" xfId="0" applyNumberFormat="1" applyFont="1" applyBorder="1" applyAlignment="1">
      <alignment horizontal="center" vertical="top" wrapText="1"/>
    </xf>
    <xf numFmtId="2" fontId="0" fillId="33" borderId="13" xfId="0" applyNumberForma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1943100</xdr:colOff>
      <xdr:row>5</xdr:row>
      <xdr:rowOff>9525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0" y="238125"/>
          <a:ext cx="2190750" cy="3457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zoomScalePageLayoutView="0" workbookViewId="0" topLeftCell="B1">
      <selection activeCell="Y3" sqref="Y3:Y4"/>
    </sheetView>
  </sheetViews>
  <sheetFormatPr defaultColWidth="4.16015625" defaultRowHeight="12.75"/>
  <cols>
    <col min="1" max="1" width="0.1640625" style="2" hidden="1" customWidth="1"/>
    <col min="2" max="2" width="4.33203125" style="2" customWidth="1"/>
    <col min="3" max="3" width="34" style="3" customWidth="1"/>
    <col min="4" max="5" width="10.83203125" style="54" customWidth="1"/>
    <col min="6" max="7" width="10.83203125" style="4" customWidth="1"/>
    <col min="8" max="8" width="10.66015625" style="4" customWidth="1"/>
    <col min="9" max="9" width="10.83203125" style="4" customWidth="1"/>
    <col min="10" max="11" width="10.83203125" style="54" customWidth="1"/>
    <col min="12" max="12" width="10.83203125" style="4" customWidth="1"/>
    <col min="13" max="14" width="10.83203125" style="59" customWidth="1"/>
    <col min="15" max="15" width="10.83203125" style="4" customWidth="1"/>
    <col min="16" max="16" width="11.66015625" style="3" customWidth="1"/>
    <col min="17" max="17" width="12.66015625" style="3" customWidth="1"/>
    <col min="18" max="18" width="10.83203125" style="4" customWidth="1"/>
    <col min="19" max="19" width="11.33203125" style="4" customWidth="1"/>
    <col min="20" max="21" width="10.83203125" style="4" customWidth="1"/>
    <col min="22" max="22" width="12.33203125" style="66" customWidth="1"/>
    <col min="23" max="23" width="13.33203125" style="66" customWidth="1"/>
    <col min="24" max="24" width="13.33203125" style="64" customWidth="1"/>
    <col min="25" max="25" width="10.83203125" style="116" customWidth="1"/>
  </cols>
  <sheetData>
    <row r="1" spans="3:25" ht="6" customHeight="1">
      <c r="C1" s="128" t="s">
        <v>47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</row>
    <row r="2" spans="3:25" ht="12" customHeight="1"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</row>
    <row r="3" spans="1:25" ht="54.75" customHeight="1">
      <c r="A3" s="12"/>
      <c r="B3" s="14"/>
      <c r="C3" s="13" t="s">
        <v>10</v>
      </c>
      <c r="D3" s="138" t="s">
        <v>32</v>
      </c>
      <c r="E3" s="139"/>
      <c r="F3" s="140"/>
      <c r="G3" s="138" t="s">
        <v>33</v>
      </c>
      <c r="H3" s="139"/>
      <c r="I3" s="140"/>
      <c r="J3" s="138" t="s">
        <v>34</v>
      </c>
      <c r="K3" s="139"/>
      <c r="L3" s="140"/>
      <c r="M3" s="138" t="s">
        <v>35</v>
      </c>
      <c r="N3" s="139"/>
      <c r="O3" s="140"/>
      <c r="P3" s="138" t="s">
        <v>36</v>
      </c>
      <c r="Q3" s="141"/>
      <c r="R3" s="140"/>
      <c r="S3" s="142" t="s">
        <v>37</v>
      </c>
      <c r="T3" s="143"/>
      <c r="U3" s="144"/>
      <c r="V3" s="152" t="s">
        <v>38</v>
      </c>
      <c r="W3" s="152" t="s">
        <v>39</v>
      </c>
      <c r="X3" s="154" t="s">
        <v>46</v>
      </c>
      <c r="Y3" s="156" t="s">
        <v>15</v>
      </c>
    </row>
    <row r="4" spans="1:25" ht="191.25" customHeight="1">
      <c r="A4" s="5"/>
      <c r="B4" s="147" t="s">
        <v>27</v>
      </c>
      <c r="C4" s="148"/>
      <c r="D4" s="132" t="s">
        <v>41</v>
      </c>
      <c r="E4" s="133"/>
      <c r="F4" s="134"/>
      <c r="G4" s="132" t="s">
        <v>40</v>
      </c>
      <c r="H4" s="133"/>
      <c r="I4" s="134"/>
      <c r="J4" s="132" t="s">
        <v>42</v>
      </c>
      <c r="K4" s="133"/>
      <c r="L4" s="134"/>
      <c r="M4" s="135" t="s">
        <v>43</v>
      </c>
      <c r="N4" s="150"/>
      <c r="O4" s="151"/>
      <c r="P4" s="135" t="s">
        <v>44</v>
      </c>
      <c r="Q4" s="136"/>
      <c r="R4" s="137"/>
      <c r="S4" s="132" t="s">
        <v>45</v>
      </c>
      <c r="T4" s="133"/>
      <c r="U4" s="134"/>
      <c r="V4" s="153"/>
      <c r="W4" s="153"/>
      <c r="X4" s="155"/>
      <c r="Y4" s="157"/>
    </row>
    <row r="5" spans="1:25" ht="26.25" customHeight="1">
      <c r="A5" s="5"/>
      <c r="B5" s="145" t="s">
        <v>16</v>
      </c>
      <c r="C5" s="146"/>
      <c r="D5" s="55" t="s">
        <v>31</v>
      </c>
      <c r="E5" s="55" t="s">
        <v>30</v>
      </c>
      <c r="F5" s="51" t="s">
        <v>29</v>
      </c>
      <c r="G5" s="40" t="s">
        <v>11</v>
      </c>
      <c r="H5" s="41" t="s">
        <v>12</v>
      </c>
      <c r="I5" s="42" t="s">
        <v>24</v>
      </c>
      <c r="J5" s="52" t="s">
        <v>31</v>
      </c>
      <c r="K5" s="52" t="s">
        <v>30</v>
      </c>
      <c r="L5" s="9" t="s">
        <v>24</v>
      </c>
      <c r="M5" s="57" t="s">
        <v>11</v>
      </c>
      <c r="N5" s="58" t="s">
        <v>12</v>
      </c>
      <c r="O5" s="9" t="s">
        <v>24</v>
      </c>
      <c r="P5" s="7" t="s">
        <v>11</v>
      </c>
      <c r="Q5" s="8" t="s">
        <v>12</v>
      </c>
      <c r="R5" s="9" t="s">
        <v>23</v>
      </c>
      <c r="S5" s="38" t="s">
        <v>28</v>
      </c>
      <c r="T5" s="39" t="s">
        <v>12</v>
      </c>
      <c r="U5" s="9" t="s">
        <v>23</v>
      </c>
      <c r="V5" s="91"/>
      <c r="W5" s="100"/>
      <c r="X5" s="110"/>
      <c r="Y5" s="115"/>
    </row>
    <row r="6" spans="1:25" ht="19.5" customHeight="1">
      <c r="A6" s="1"/>
      <c r="B6" s="149">
        <v>800</v>
      </c>
      <c r="C6" s="125" t="s">
        <v>0</v>
      </c>
      <c r="D6" s="109">
        <v>1</v>
      </c>
      <c r="E6" s="104">
        <v>3</v>
      </c>
      <c r="F6" s="45">
        <f>1-D6/E6</f>
        <v>0.6666666666666667</v>
      </c>
      <c r="G6" s="89">
        <v>23</v>
      </c>
      <c r="H6" s="87">
        <v>408761</v>
      </c>
      <c r="I6" s="44">
        <f>1-G6/H6</f>
        <v>0.9999437324010853</v>
      </c>
      <c r="J6" s="56">
        <v>0</v>
      </c>
      <c r="K6" s="104">
        <v>3</v>
      </c>
      <c r="L6" s="45">
        <f>1-J6/K6</f>
        <v>1</v>
      </c>
      <c r="M6" s="19">
        <v>103200</v>
      </c>
      <c r="N6" s="20">
        <v>78169</v>
      </c>
      <c r="O6" s="21">
        <f>N6/M6</f>
        <v>0.7574515503875969</v>
      </c>
      <c r="P6" s="19">
        <v>4286.8</v>
      </c>
      <c r="Q6" s="20">
        <v>4350.8</v>
      </c>
      <c r="R6" s="23">
        <f>Q6/P6-1</f>
        <v>0.01492955118036754</v>
      </c>
      <c r="S6" s="22">
        <v>0</v>
      </c>
      <c r="T6" s="20">
        <v>4351</v>
      </c>
      <c r="U6" s="23">
        <v>1</v>
      </c>
      <c r="V6" s="92"/>
      <c r="W6" s="92"/>
      <c r="X6" s="111"/>
      <c r="Y6" s="130">
        <v>8</v>
      </c>
    </row>
    <row r="7" spans="1:25" ht="19.5" customHeight="1">
      <c r="A7" s="1">
        <v>800</v>
      </c>
      <c r="B7" s="119"/>
      <c r="C7" s="126"/>
      <c r="D7" s="67"/>
      <c r="E7" s="73"/>
      <c r="F7" s="48">
        <v>0.67</v>
      </c>
      <c r="G7" s="90"/>
      <c r="H7" s="88"/>
      <c r="I7" s="43">
        <f>I6</f>
        <v>0.9999437324010853</v>
      </c>
      <c r="J7" s="67"/>
      <c r="K7" s="73"/>
      <c r="L7" s="48">
        <f>L6</f>
        <v>1</v>
      </c>
      <c r="M7" s="83"/>
      <c r="N7" s="84"/>
      <c r="O7" s="26">
        <f>O6</f>
        <v>0.7574515503875969</v>
      </c>
      <c r="P7" s="24"/>
      <c r="Q7" s="25"/>
      <c r="R7" s="27">
        <v>1</v>
      </c>
      <c r="S7" s="25"/>
      <c r="T7" s="25"/>
      <c r="U7" s="27">
        <v>1</v>
      </c>
      <c r="V7" s="93">
        <v>6</v>
      </c>
      <c r="W7" s="93">
        <f>O7+R7+F7+I7+L7+U7</f>
        <v>5.427395282788682</v>
      </c>
      <c r="X7" s="112">
        <f>W7/V7</f>
        <v>0.9045658804647804</v>
      </c>
      <c r="Y7" s="131"/>
    </row>
    <row r="8" spans="1:25" ht="19.5" customHeight="1">
      <c r="A8" s="1">
        <v>801</v>
      </c>
      <c r="B8" s="117">
        <v>801</v>
      </c>
      <c r="C8" s="120" t="s">
        <v>14</v>
      </c>
      <c r="D8" s="68">
        <v>1</v>
      </c>
      <c r="E8" s="74">
        <v>3</v>
      </c>
      <c r="F8" s="21">
        <f>1-D8/E8</f>
        <v>0.6666666666666667</v>
      </c>
      <c r="G8" s="89">
        <v>26</v>
      </c>
      <c r="H8" s="87">
        <v>16442</v>
      </c>
      <c r="I8" s="44">
        <f>1-G8/H8</f>
        <v>0.9984186838584114</v>
      </c>
      <c r="J8" s="68">
        <v>1</v>
      </c>
      <c r="K8" s="74">
        <v>3</v>
      </c>
      <c r="L8" s="21">
        <f>1-J8/K8</f>
        <v>0.6666666666666667</v>
      </c>
      <c r="M8" s="28">
        <v>1920</v>
      </c>
      <c r="N8" s="16">
        <v>1375</v>
      </c>
      <c r="O8" s="21">
        <f aca="true" t="shared" si="0" ref="O8:O42">N8/M8</f>
        <v>0.7161458333333334</v>
      </c>
      <c r="P8" s="46" t="s">
        <v>13</v>
      </c>
      <c r="Q8" s="16" t="s">
        <v>13</v>
      </c>
      <c r="R8" s="6" t="s">
        <v>13</v>
      </c>
      <c r="S8" s="15" t="s">
        <v>13</v>
      </c>
      <c r="T8" s="16" t="s">
        <v>13</v>
      </c>
      <c r="U8" s="6" t="s">
        <v>13</v>
      </c>
      <c r="V8" s="92"/>
      <c r="W8" s="98"/>
      <c r="X8" s="113"/>
      <c r="Y8" s="130">
        <v>16</v>
      </c>
    </row>
    <row r="9" spans="1:25" ht="19.5" customHeight="1">
      <c r="A9" s="1"/>
      <c r="B9" s="118"/>
      <c r="C9" s="120"/>
      <c r="D9" s="67"/>
      <c r="E9" s="73"/>
      <c r="F9" s="48">
        <v>0.67</v>
      </c>
      <c r="G9" s="90"/>
      <c r="H9" s="88"/>
      <c r="I9" s="43">
        <f>I8</f>
        <v>0.9984186838584114</v>
      </c>
      <c r="J9" s="67"/>
      <c r="K9" s="73"/>
      <c r="L9" s="48">
        <v>0.67</v>
      </c>
      <c r="M9" s="29"/>
      <c r="N9" s="18"/>
      <c r="O9" s="26">
        <v>0.72</v>
      </c>
      <c r="P9" s="47"/>
      <c r="Q9" s="18"/>
      <c r="R9" s="30" t="s">
        <v>13</v>
      </c>
      <c r="S9" s="17"/>
      <c r="T9" s="18"/>
      <c r="U9" s="30" t="s">
        <v>13</v>
      </c>
      <c r="V9" s="93">
        <v>4</v>
      </c>
      <c r="W9" s="99">
        <f>O9+F9+I9+L9</f>
        <v>3.0584186838584113</v>
      </c>
      <c r="X9" s="112">
        <f>W9/V9</f>
        <v>0.7646046709646028</v>
      </c>
      <c r="Y9" s="131"/>
    </row>
    <row r="10" spans="1:25" ht="19.5" customHeight="1">
      <c r="A10" s="1">
        <v>802</v>
      </c>
      <c r="B10" s="117">
        <v>802</v>
      </c>
      <c r="C10" s="120" t="s">
        <v>25</v>
      </c>
      <c r="D10" s="68">
        <v>0</v>
      </c>
      <c r="E10" s="74">
        <v>3</v>
      </c>
      <c r="F10" s="21">
        <f>1-D10/E10</f>
        <v>1</v>
      </c>
      <c r="G10" s="89">
        <v>0</v>
      </c>
      <c r="H10" s="87">
        <v>8950</v>
      </c>
      <c r="I10" s="44">
        <f>1-G10/H10</f>
        <v>1</v>
      </c>
      <c r="J10" s="68">
        <v>0</v>
      </c>
      <c r="K10" s="74">
        <v>3</v>
      </c>
      <c r="L10" s="21">
        <f>1-J10/K10</f>
        <v>1</v>
      </c>
      <c r="M10" s="28">
        <v>1505</v>
      </c>
      <c r="N10" s="85">
        <v>267</v>
      </c>
      <c r="O10" s="21">
        <f t="shared" si="0"/>
        <v>0.17740863787375416</v>
      </c>
      <c r="P10" s="46" t="s">
        <v>13</v>
      </c>
      <c r="Q10" s="16" t="s">
        <v>13</v>
      </c>
      <c r="R10" s="31" t="s">
        <v>13</v>
      </c>
      <c r="S10" s="15" t="s">
        <v>13</v>
      </c>
      <c r="T10" s="16" t="s">
        <v>13</v>
      </c>
      <c r="U10" s="6" t="s">
        <v>13</v>
      </c>
      <c r="V10" s="94"/>
      <c r="W10" s="98"/>
      <c r="X10" s="113"/>
      <c r="Y10" s="130">
        <v>14</v>
      </c>
    </row>
    <row r="11" spans="1:25" ht="19.5" customHeight="1">
      <c r="A11" s="1"/>
      <c r="B11" s="118"/>
      <c r="C11" s="120"/>
      <c r="D11" s="67"/>
      <c r="E11" s="73"/>
      <c r="F11" s="48">
        <v>1</v>
      </c>
      <c r="G11" s="90"/>
      <c r="H11" s="88"/>
      <c r="I11" s="43">
        <f>I10</f>
        <v>1</v>
      </c>
      <c r="J11" s="67"/>
      <c r="K11" s="73"/>
      <c r="L11" s="48">
        <v>1</v>
      </c>
      <c r="M11" s="29"/>
      <c r="N11" s="86"/>
      <c r="O11" s="26">
        <f>O10</f>
        <v>0.17740863787375416</v>
      </c>
      <c r="P11" s="47"/>
      <c r="Q11" s="18"/>
      <c r="R11" s="30" t="s">
        <v>13</v>
      </c>
      <c r="S11" s="17"/>
      <c r="T11" s="18"/>
      <c r="U11" s="30" t="s">
        <v>13</v>
      </c>
      <c r="V11" s="95">
        <v>4</v>
      </c>
      <c r="W11" s="99">
        <f>O11+F11+I11+L11</f>
        <v>3.177408637873754</v>
      </c>
      <c r="X11" s="114">
        <f>W11/V11</f>
        <v>0.7943521594684385</v>
      </c>
      <c r="Y11" s="131"/>
    </row>
    <row r="12" spans="1:25" ht="19.5" customHeight="1">
      <c r="A12" s="1">
        <v>803</v>
      </c>
      <c r="B12" s="117">
        <v>803</v>
      </c>
      <c r="C12" s="127" t="s">
        <v>19</v>
      </c>
      <c r="D12" s="68">
        <v>0</v>
      </c>
      <c r="E12" s="74">
        <v>3</v>
      </c>
      <c r="F12" s="21">
        <f>1-D12/E12</f>
        <v>1</v>
      </c>
      <c r="G12" s="89">
        <v>0</v>
      </c>
      <c r="H12" s="87">
        <v>18817</v>
      </c>
      <c r="I12" s="44">
        <f>1-G12/H12</f>
        <v>1</v>
      </c>
      <c r="J12" s="68">
        <v>0</v>
      </c>
      <c r="K12" s="74">
        <v>3</v>
      </c>
      <c r="L12" s="21">
        <f>1-J12/K12</f>
        <v>1</v>
      </c>
      <c r="M12" s="28">
        <v>4838</v>
      </c>
      <c r="N12" s="85">
        <v>2338</v>
      </c>
      <c r="O12" s="21">
        <f t="shared" si="0"/>
        <v>0.4832575444398512</v>
      </c>
      <c r="P12" s="46" t="s">
        <v>13</v>
      </c>
      <c r="Q12" s="16" t="s">
        <v>13</v>
      </c>
      <c r="R12" s="32" t="s">
        <v>13</v>
      </c>
      <c r="S12" s="15" t="s">
        <v>13</v>
      </c>
      <c r="T12" s="16" t="s">
        <v>13</v>
      </c>
      <c r="U12" s="6" t="s">
        <v>13</v>
      </c>
      <c r="V12" s="96"/>
      <c r="W12" s="98"/>
      <c r="X12" s="113"/>
      <c r="Y12" s="130">
        <v>10</v>
      </c>
    </row>
    <row r="13" spans="1:25" ht="19.5" customHeight="1">
      <c r="A13" s="1"/>
      <c r="B13" s="118"/>
      <c r="C13" s="127"/>
      <c r="D13" s="67"/>
      <c r="E13" s="73"/>
      <c r="F13" s="48">
        <v>1</v>
      </c>
      <c r="G13" s="90"/>
      <c r="H13" s="88"/>
      <c r="I13" s="43">
        <f>I12</f>
        <v>1</v>
      </c>
      <c r="J13" s="67"/>
      <c r="K13" s="73"/>
      <c r="L13" s="48">
        <v>1</v>
      </c>
      <c r="M13" s="29"/>
      <c r="N13" s="86"/>
      <c r="O13" s="26">
        <f>O12</f>
        <v>0.4832575444398512</v>
      </c>
      <c r="P13" s="47"/>
      <c r="Q13" s="18"/>
      <c r="R13" s="30" t="s">
        <v>13</v>
      </c>
      <c r="S13" s="17"/>
      <c r="T13" s="18"/>
      <c r="U13" s="30" t="s">
        <v>13</v>
      </c>
      <c r="V13" s="97">
        <v>4</v>
      </c>
      <c r="W13" s="99">
        <f>O13+F13+I13+L13</f>
        <v>3.4832575444398515</v>
      </c>
      <c r="X13" s="112">
        <f>W13/V13</f>
        <v>0.8708143861099629</v>
      </c>
      <c r="Y13" s="131"/>
    </row>
    <row r="14" spans="1:25" ht="19.5" customHeight="1">
      <c r="A14" s="1">
        <v>804</v>
      </c>
      <c r="B14" s="117">
        <v>804</v>
      </c>
      <c r="C14" s="120" t="s">
        <v>26</v>
      </c>
      <c r="D14" s="69">
        <v>0</v>
      </c>
      <c r="E14" s="75">
        <v>3</v>
      </c>
      <c r="F14" s="49">
        <f>1-D14/E14</f>
        <v>1</v>
      </c>
      <c r="G14" s="89">
        <v>0</v>
      </c>
      <c r="H14" s="87">
        <v>8061</v>
      </c>
      <c r="I14" s="44">
        <f>1-G14/H14</f>
        <v>1</v>
      </c>
      <c r="J14" s="69">
        <v>2</v>
      </c>
      <c r="K14" s="75">
        <v>3</v>
      </c>
      <c r="L14" s="49">
        <f>1-J14/K14</f>
        <v>0.33333333333333337</v>
      </c>
      <c r="M14" s="28">
        <v>327</v>
      </c>
      <c r="N14" s="85">
        <v>270</v>
      </c>
      <c r="O14" s="23">
        <f t="shared" si="0"/>
        <v>0.8256880733944955</v>
      </c>
      <c r="P14" s="46" t="s">
        <v>13</v>
      </c>
      <c r="Q14" s="16" t="s">
        <v>13</v>
      </c>
      <c r="R14" s="6" t="s">
        <v>13</v>
      </c>
      <c r="S14" s="15" t="s">
        <v>13</v>
      </c>
      <c r="T14" s="16" t="s">
        <v>13</v>
      </c>
      <c r="U14" s="6" t="s">
        <v>13</v>
      </c>
      <c r="V14" s="92"/>
      <c r="W14" s="98"/>
      <c r="X14" s="113"/>
      <c r="Y14" s="130">
        <v>15</v>
      </c>
    </row>
    <row r="15" spans="1:25" ht="19.5" customHeight="1">
      <c r="A15" s="1"/>
      <c r="B15" s="118"/>
      <c r="C15" s="120"/>
      <c r="D15" s="70"/>
      <c r="E15" s="76"/>
      <c r="F15" s="27">
        <v>1</v>
      </c>
      <c r="G15" s="90"/>
      <c r="H15" s="88"/>
      <c r="I15" s="43">
        <f>I14</f>
        <v>1</v>
      </c>
      <c r="J15" s="70"/>
      <c r="K15" s="76"/>
      <c r="L15" s="27">
        <v>0.33</v>
      </c>
      <c r="M15" s="29"/>
      <c r="N15" s="86"/>
      <c r="O15" s="27">
        <f>O14</f>
        <v>0.8256880733944955</v>
      </c>
      <c r="P15" s="47"/>
      <c r="Q15" s="18"/>
      <c r="R15" s="30" t="s">
        <v>13</v>
      </c>
      <c r="S15" s="17"/>
      <c r="T15" s="18"/>
      <c r="U15" s="30" t="s">
        <v>13</v>
      </c>
      <c r="V15" s="93">
        <v>4</v>
      </c>
      <c r="W15" s="99">
        <f>O15+F15+I15+L15</f>
        <v>3.1556880733944954</v>
      </c>
      <c r="X15" s="112">
        <f>W15/V15</f>
        <v>0.7889220183486239</v>
      </c>
      <c r="Y15" s="131"/>
    </row>
    <row r="16" spans="1:25" ht="19.5" customHeight="1">
      <c r="A16" s="1">
        <v>805</v>
      </c>
      <c r="B16" s="117">
        <v>805</v>
      </c>
      <c r="C16" s="120" t="s">
        <v>20</v>
      </c>
      <c r="D16" s="69">
        <v>0</v>
      </c>
      <c r="E16" s="75">
        <v>3</v>
      </c>
      <c r="F16" s="49">
        <f>1-D16/E16</f>
        <v>1</v>
      </c>
      <c r="G16" s="89">
        <v>0</v>
      </c>
      <c r="H16" s="87">
        <v>23499</v>
      </c>
      <c r="I16" s="44">
        <f>1-G16/H16</f>
        <v>1</v>
      </c>
      <c r="J16" s="69">
        <v>0</v>
      </c>
      <c r="K16" s="75">
        <v>3</v>
      </c>
      <c r="L16" s="49">
        <f>1-J16/K16</f>
        <v>1</v>
      </c>
      <c r="M16" s="28">
        <v>5957</v>
      </c>
      <c r="N16" s="85">
        <v>2911</v>
      </c>
      <c r="O16" s="23">
        <f t="shared" si="0"/>
        <v>0.4886687930166191</v>
      </c>
      <c r="P16" s="46" t="s">
        <v>13</v>
      </c>
      <c r="Q16" s="16" t="s">
        <v>13</v>
      </c>
      <c r="R16" s="6" t="s">
        <v>13</v>
      </c>
      <c r="S16" s="15" t="s">
        <v>13</v>
      </c>
      <c r="T16" s="16" t="s">
        <v>13</v>
      </c>
      <c r="U16" s="6" t="s">
        <v>13</v>
      </c>
      <c r="V16" s="92"/>
      <c r="W16" s="98"/>
      <c r="X16" s="113"/>
      <c r="Y16" s="130">
        <v>9</v>
      </c>
    </row>
    <row r="17" spans="1:25" ht="19.5" customHeight="1">
      <c r="A17" s="1"/>
      <c r="B17" s="118"/>
      <c r="C17" s="120"/>
      <c r="D17" s="70"/>
      <c r="E17" s="76"/>
      <c r="F17" s="27">
        <v>1</v>
      </c>
      <c r="G17" s="90"/>
      <c r="H17" s="88"/>
      <c r="I17" s="43">
        <f>I16</f>
        <v>1</v>
      </c>
      <c r="J17" s="70"/>
      <c r="K17" s="76"/>
      <c r="L17" s="27">
        <v>1</v>
      </c>
      <c r="M17" s="29"/>
      <c r="N17" s="86"/>
      <c r="O17" s="27">
        <f>O16</f>
        <v>0.4886687930166191</v>
      </c>
      <c r="P17" s="47"/>
      <c r="Q17" s="18"/>
      <c r="R17" s="30" t="s">
        <v>13</v>
      </c>
      <c r="S17" s="17"/>
      <c r="T17" s="18"/>
      <c r="U17" s="30" t="s">
        <v>13</v>
      </c>
      <c r="V17" s="93">
        <v>4</v>
      </c>
      <c r="W17" s="99">
        <f>O17+F17+I17+L17</f>
        <v>3.488668793016619</v>
      </c>
      <c r="X17" s="112">
        <f>W17/V17</f>
        <v>0.8721671982541548</v>
      </c>
      <c r="Y17" s="131"/>
    </row>
    <row r="18" spans="1:25" ht="19.5" customHeight="1">
      <c r="A18" s="1">
        <v>806</v>
      </c>
      <c r="B18" s="117">
        <v>806</v>
      </c>
      <c r="C18" s="120" t="s">
        <v>21</v>
      </c>
      <c r="D18" s="69">
        <v>0</v>
      </c>
      <c r="E18" s="75">
        <v>3</v>
      </c>
      <c r="F18" s="49">
        <f>1-D18/E18</f>
        <v>1</v>
      </c>
      <c r="G18" s="89">
        <v>0</v>
      </c>
      <c r="H18" s="87">
        <v>17623</v>
      </c>
      <c r="I18" s="44">
        <f>1-G18/H18</f>
        <v>1</v>
      </c>
      <c r="J18" s="69">
        <v>0</v>
      </c>
      <c r="K18" s="75">
        <v>3</v>
      </c>
      <c r="L18" s="49">
        <f>1-J18/K18</f>
        <v>1</v>
      </c>
      <c r="M18" s="28">
        <v>1200</v>
      </c>
      <c r="N18" s="16">
        <v>447</v>
      </c>
      <c r="O18" s="23">
        <f t="shared" si="0"/>
        <v>0.3725</v>
      </c>
      <c r="P18" s="46" t="s">
        <v>13</v>
      </c>
      <c r="Q18" s="16" t="s">
        <v>13</v>
      </c>
      <c r="R18" s="31" t="s">
        <v>13</v>
      </c>
      <c r="S18" s="15" t="s">
        <v>13</v>
      </c>
      <c r="T18" s="16" t="s">
        <v>13</v>
      </c>
      <c r="U18" s="6" t="s">
        <v>13</v>
      </c>
      <c r="V18" s="92"/>
      <c r="W18" s="98"/>
      <c r="X18" s="113"/>
      <c r="Y18" s="130">
        <v>12</v>
      </c>
    </row>
    <row r="19" spans="1:25" ht="19.5" customHeight="1">
      <c r="A19" s="1"/>
      <c r="B19" s="118"/>
      <c r="C19" s="120"/>
      <c r="D19" s="70"/>
      <c r="E19" s="76"/>
      <c r="F19" s="27">
        <v>1</v>
      </c>
      <c r="G19" s="90"/>
      <c r="H19" s="88"/>
      <c r="I19" s="43">
        <f>I18</f>
        <v>1</v>
      </c>
      <c r="J19" s="70"/>
      <c r="K19" s="76"/>
      <c r="L19" s="27">
        <v>1</v>
      </c>
      <c r="M19" s="29"/>
      <c r="N19" s="18"/>
      <c r="O19" s="27">
        <f>O18</f>
        <v>0.3725</v>
      </c>
      <c r="P19" s="47"/>
      <c r="Q19" s="18"/>
      <c r="R19" s="33" t="s">
        <v>13</v>
      </c>
      <c r="S19" s="17"/>
      <c r="T19" s="18"/>
      <c r="U19" s="30" t="s">
        <v>13</v>
      </c>
      <c r="V19" s="93">
        <v>4</v>
      </c>
      <c r="W19" s="99">
        <f>O19+F19+I19+L19</f>
        <v>3.3725</v>
      </c>
      <c r="X19" s="112">
        <f>W19/V19</f>
        <v>0.843125</v>
      </c>
      <c r="Y19" s="131"/>
    </row>
    <row r="20" spans="1:25" ht="19.5" customHeight="1">
      <c r="A20" s="1">
        <v>807</v>
      </c>
      <c r="B20" s="117">
        <v>807</v>
      </c>
      <c r="C20" s="120" t="s">
        <v>22</v>
      </c>
      <c r="D20" s="68">
        <v>0</v>
      </c>
      <c r="E20" s="74">
        <v>3</v>
      </c>
      <c r="F20" s="21">
        <f>1-D20/E20</f>
        <v>1</v>
      </c>
      <c r="G20" s="89">
        <v>0</v>
      </c>
      <c r="H20" s="87">
        <v>14240</v>
      </c>
      <c r="I20" s="44">
        <f>1-G20/H20</f>
        <v>1</v>
      </c>
      <c r="J20" s="68">
        <v>0</v>
      </c>
      <c r="K20" s="74">
        <v>3</v>
      </c>
      <c r="L20" s="21">
        <f>1-J20/K20</f>
        <v>1</v>
      </c>
      <c r="M20" s="28">
        <v>3224</v>
      </c>
      <c r="N20" s="16">
        <v>1247</v>
      </c>
      <c r="O20" s="21">
        <f t="shared" si="0"/>
        <v>0.3867866004962779</v>
      </c>
      <c r="P20" s="46" t="s">
        <v>13</v>
      </c>
      <c r="Q20" s="16" t="s">
        <v>13</v>
      </c>
      <c r="R20" s="6" t="s">
        <v>13</v>
      </c>
      <c r="S20" s="15" t="s">
        <v>13</v>
      </c>
      <c r="T20" s="16" t="s">
        <v>13</v>
      </c>
      <c r="U20" s="6" t="s">
        <v>13</v>
      </c>
      <c r="V20" s="92"/>
      <c r="W20" s="98"/>
      <c r="X20" s="113"/>
      <c r="Y20" s="130">
        <v>11</v>
      </c>
    </row>
    <row r="21" spans="1:25" ht="19.5" customHeight="1">
      <c r="A21" s="1"/>
      <c r="B21" s="118"/>
      <c r="C21" s="120"/>
      <c r="D21" s="67"/>
      <c r="E21" s="73"/>
      <c r="F21" s="48">
        <v>1</v>
      </c>
      <c r="G21" s="90"/>
      <c r="H21" s="88"/>
      <c r="I21" s="43">
        <f>I20</f>
        <v>1</v>
      </c>
      <c r="J21" s="67"/>
      <c r="K21" s="73"/>
      <c r="L21" s="48">
        <v>1</v>
      </c>
      <c r="M21" s="29"/>
      <c r="N21" s="18"/>
      <c r="O21" s="26">
        <f>O20</f>
        <v>0.3867866004962779</v>
      </c>
      <c r="P21" s="47"/>
      <c r="Q21" s="18"/>
      <c r="R21" s="30" t="s">
        <v>13</v>
      </c>
      <c r="S21" s="17"/>
      <c r="T21" s="18"/>
      <c r="U21" s="30" t="s">
        <v>13</v>
      </c>
      <c r="V21" s="93">
        <v>4</v>
      </c>
      <c r="W21" s="99">
        <f>O21+F21+I21+L21</f>
        <v>3.386786600496278</v>
      </c>
      <c r="X21" s="112">
        <f>W21/V21</f>
        <v>0.8466966501240695</v>
      </c>
      <c r="Y21" s="131"/>
    </row>
    <row r="22" spans="1:25" ht="19.5" customHeight="1">
      <c r="A22" s="1">
        <v>808</v>
      </c>
      <c r="B22" s="117">
        <v>808</v>
      </c>
      <c r="C22" s="120" t="s">
        <v>1</v>
      </c>
      <c r="D22" s="68">
        <v>0</v>
      </c>
      <c r="E22" s="74">
        <v>3</v>
      </c>
      <c r="F22" s="21">
        <f>1-D21/E22</f>
        <v>1</v>
      </c>
      <c r="G22" s="89">
        <v>0</v>
      </c>
      <c r="H22" s="87">
        <v>4778</v>
      </c>
      <c r="I22" s="44">
        <f>1-G22/H22</f>
        <v>1</v>
      </c>
      <c r="J22" s="68">
        <v>0</v>
      </c>
      <c r="K22" s="74">
        <v>3</v>
      </c>
      <c r="L22" s="21">
        <f>1-J22/K22</f>
        <v>1</v>
      </c>
      <c r="M22" s="28">
        <v>553</v>
      </c>
      <c r="N22" s="16">
        <v>353</v>
      </c>
      <c r="O22" s="21">
        <f t="shared" si="0"/>
        <v>0.6383363471971067</v>
      </c>
      <c r="P22" s="46" t="s">
        <v>13</v>
      </c>
      <c r="Q22" s="16" t="s">
        <v>13</v>
      </c>
      <c r="R22" s="6" t="s">
        <v>13</v>
      </c>
      <c r="S22" s="15" t="s">
        <v>13</v>
      </c>
      <c r="T22" s="16" t="s">
        <v>13</v>
      </c>
      <c r="U22" s="31" t="s">
        <v>13</v>
      </c>
      <c r="V22" s="92"/>
      <c r="W22" s="92"/>
      <c r="X22" s="113"/>
      <c r="Y22" s="130">
        <v>7</v>
      </c>
    </row>
    <row r="23" spans="1:25" ht="19.5" customHeight="1">
      <c r="A23" s="1"/>
      <c r="B23" s="118"/>
      <c r="C23" s="120"/>
      <c r="D23" s="67"/>
      <c r="E23" s="73"/>
      <c r="F23" s="48">
        <v>1</v>
      </c>
      <c r="G23" s="90"/>
      <c r="H23" s="88"/>
      <c r="I23" s="43">
        <f>I22</f>
        <v>1</v>
      </c>
      <c r="J23" s="67"/>
      <c r="K23" s="73"/>
      <c r="L23" s="48">
        <v>1</v>
      </c>
      <c r="M23" s="29"/>
      <c r="N23" s="18"/>
      <c r="O23" s="26">
        <f>O22</f>
        <v>0.6383363471971067</v>
      </c>
      <c r="P23" s="47"/>
      <c r="Q23" s="18"/>
      <c r="R23" s="30" t="s">
        <v>13</v>
      </c>
      <c r="S23" s="17"/>
      <c r="T23" s="18"/>
      <c r="U23" s="33" t="s">
        <v>13</v>
      </c>
      <c r="V23" s="93">
        <v>4</v>
      </c>
      <c r="W23" s="93">
        <f>O23+F23+I23+L23</f>
        <v>3.638336347197107</v>
      </c>
      <c r="X23" s="112">
        <f>W23/V23</f>
        <v>0.9095840867992767</v>
      </c>
      <c r="Y23" s="131"/>
    </row>
    <row r="24" spans="1:25" ht="19.5" customHeight="1">
      <c r="A24" s="11">
        <v>809</v>
      </c>
      <c r="B24" s="123">
        <v>809</v>
      </c>
      <c r="C24" s="122" t="s">
        <v>2</v>
      </c>
      <c r="D24" s="71">
        <v>0</v>
      </c>
      <c r="E24" s="77">
        <v>3</v>
      </c>
      <c r="F24" s="35">
        <f>1-D24/E24</f>
        <v>1</v>
      </c>
      <c r="G24" s="89">
        <v>0</v>
      </c>
      <c r="H24" s="87">
        <v>126311</v>
      </c>
      <c r="I24" s="44">
        <f>1-G24/H24</f>
        <v>1</v>
      </c>
      <c r="J24" s="71">
        <v>4</v>
      </c>
      <c r="K24" s="77">
        <v>3</v>
      </c>
      <c r="L24" s="35">
        <f>1-J24/K24</f>
        <v>-0.33333333333333326</v>
      </c>
      <c r="M24" s="34">
        <v>12036</v>
      </c>
      <c r="N24" s="16">
        <v>12028</v>
      </c>
      <c r="O24" s="35">
        <f>N24/M24</f>
        <v>0.9993353273512795</v>
      </c>
      <c r="P24" s="34">
        <v>0</v>
      </c>
      <c r="Q24" s="16">
        <v>0</v>
      </c>
      <c r="R24" s="35">
        <v>0</v>
      </c>
      <c r="S24" s="22">
        <v>0</v>
      </c>
      <c r="T24" s="20">
        <v>0</v>
      </c>
      <c r="U24" s="23">
        <v>1</v>
      </c>
      <c r="V24" s="92"/>
      <c r="W24" s="98"/>
      <c r="X24" s="113"/>
      <c r="Y24" s="130">
        <v>13</v>
      </c>
    </row>
    <row r="25" spans="1:25" ht="19.5" customHeight="1">
      <c r="A25" s="11"/>
      <c r="B25" s="124"/>
      <c r="C25" s="122"/>
      <c r="D25" s="72"/>
      <c r="E25" s="78"/>
      <c r="F25" s="50">
        <v>1</v>
      </c>
      <c r="G25" s="90"/>
      <c r="H25" s="88"/>
      <c r="I25" s="43">
        <f>I24</f>
        <v>1</v>
      </c>
      <c r="J25" s="72"/>
      <c r="K25" s="78"/>
      <c r="L25" s="50">
        <v>0</v>
      </c>
      <c r="M25" s="36"/>
      <c r="N25" s="18"/>
      <c r="O25" s="37">
        <f>O24</f>
        <v>0.9993353273512795</v>
      </c>
      <c r="P25" s="36"/>
      <c r="Q25" s="18"/>
      <c r="R25" s="37">
        <v>1</v>
      </c>
      <c r="S25" s="25"/>
      <c r="T25" s="25"/>
      <c r="U25" s="27">
        <v>1</v>
      </c>
      <c r="V25" s="93">
        <v>6</v>
      </c>
      <c r="W25" s="99">
        <f aca="true" t="shared" si="1" ref="W25:W39">O25+R25+F25+I25+L25+U25</f>
        <v>4.99933532735128</v>
      </c>
      <c r="X25" s="112">
        <f>W25/V25</f>
        <v>0.8332225545585467</v>
      </c>
      <c r="Y25" s="131"/>
    </row>
    <row r="26" spans="1:25" ht="19.5" customHeight="1">
      <c r="A26" s="1">
        <v>810</v>
      </c>
      <c r="B26" s="117">
        <v>810</v>
      </c>
      <c r="C26" s="120" t="s">
        <v>3</v>
      </c>
      <c r="D26" s="69">
        <v>5</v>
      </c>
      <c r="E26" s="75">
        <v>3</v>
      </c>
      <c r="F26" s="49">
        <f>1-D26/E26</f>
        <v>-0.6666666666666667</v>
      </c>
      <c r="G26" s="89">
        <v>24038</v>
      </c>
      <c r="H26" s="87">
        <v>2934514</v>
      </c>
      <c r="I26" s="44">
        <f>1-G26/H26</f>
        <v>0.9918085243416798</v>
      </c>
      <c r="J26" s="69">
        <v>0</v>
      </c>
      <c r="K26" s="75">
        <v>3</v>
      </c>
      <c r="L26" s="49">
        <f>1-J26/K26</f>
        <v>1</v>
      </c>
      <c r="M26" s="28">
        <v>565750</v>
      </c>
      <c r="N26" s="16">
        <v>432023</v>
      </c>
      <c r="O26" s="23">
        <f t="shared" si="0"/>
        <v>0.7636288113124171</v>
      </c>
      <c r="P26" s="28">
        <v>207558</v>
      </c>
      <c r="Q26" s="16">
        <v>142379.6</v>
      </c>
      <c r="R26" s="21">
        <f>1-Q26/P26</f>
        <v>0.31402499542296614</v>
      </c>
      <c r="S26" s="22">
        <v>0</v>
      </c>
      <c r="T26" s="20">
        <v>142380</v>
      </c>
      <c r="U26" s="23">
        <v>1</v>
      </c>
      <c r="V26" s="92"/>
      <c r="W26" s="98"/>
      <c r="X26" s="113"/>
      <c r="Y26" s="130">
        <v>18</v>
      </c>
    </row>
    <row r="27" spans="1:25" ht="19.5" customHeight="1">
      <c r="A27" s="1"/>
      <c r="B27" s="118"/>
      <c r="C27" s="120"/>
      <c r="D27" s="70"/>
      <c r="E27" s="76"/>
      <c r="F27" s="27">
        <v>0</v>
      </c>
      <c r="G27" s="90"/>
      <c r="H27" s="88"/>
      <c r="I27" s="43">
        <f>I26</f>
        <v>0.9918085243416798</v>
      </c>
      <c r="J27" s="70"/>
      <c r="K27" s="76"/>
      <c r="L27" s="27">
        <v>1</v>
      </c>
      <c r="M27" s="29"/>
      <c r="N27" s="18"/>
      <c r="O27" s="27">
        <f>O26</f>
        <v>0.7636288113124171</v>
      </c>
      <c r="P27" s="29"/>
      <c r="Q27" s="18"/>
      <c r="R27" s="26">
        <v>0</v>
      </c>
      <c r="S27" s="25"/>
      <c r="T27" s="25"/>
      <c r="U27" s="27">
        <v>1</v>
      </c>
      <c r="V27" s="93">
        <v>6</v>
      </c>
      <c r="W27" s="99">
        <f t="shared" si="1"/>
        <v>3.755437335654097</v>
      </c>
      <c r="X27" s="112">
        <f>W27/V27</f>
        <v>0.6259062226090162</v>
      </c>
      <c r="Y27" s="131"/>
    </row>
    <row r="28" spans="1:25" ht="19.5" customHeight="1">
      <c r="A28" s="1">
        <v>812</v>
      </c>
      <c r="B28" s="117">
        <v>812</v>
      </c>
      <c r="C28" s="120" t="s">
        <v>4</v>
      </c>
      <c r="D28" s="68">
        <v>0</v>
      </c>
      <c r="E28" s="74">
        <v>3</v>
      </c>
      <c r="F28" s="21">
        <f>1-D28/E28</f>
        <v>1</v>
      </c>
      <c r="G28" s="89">
        <v>0</v>
      </c>
      <c r="H28" s="87">
        <v>35300</v>
      </c>
      <c r="I28" s="44">
        <f>1-G28/H28</f>
        <v>1</v>
      </c>
      <c r="J28" s="68">
        <v>0</v>
      </c>
      <c r="K28" s="74">
        <v>3</v>
      </c>
      <c r="L28" s="21">
        <f>1-J28/K28</f>
        <v>1</v>
      </c>
      <c r="M28" s="28">
        <v>8066</v>
      </c>
      <c r="N28" s="16">
        <v>5169</v>
      </c>
      <c r="O28" s="21">
        <f t="shared" si="0"/>
        <v>0.6408380857922142</v>
      </c>
      <c r="P28" s="46" t="s">
        <v>13</v>
      </c>
      <c r="Q28" s="16" t="s">
        <v>13</v>
      </c>
      <c r="R28" s="31" t="s">
        <v>13</v>
      </c>
      <c r="S28" s="15" t="s">
        <v>13</v>
      </c>
      <c r="T28" s="16" t="s">
        <v>13</v>
      </c>
      <c r="U28" s="31" t="s">
        <v>13</v>
      </c>
      <c r="V28" s="92"/>
      <c r="W28" s="98"/>
      <c r="X28" s="113"/>
      <c r="Y28" s="130">
        <v>6</v>
      </c>
    </row>
    <row r="29" spans="1:25" ht="19.5" customHeight="1">
      <c r="A29" s="1"/>
      <c r="B29" s="118"/>
      <c r="C29" s="120"/>
      <c r="D29" s="67"/>
      <c r="E29" s="73"/>
      <c r="F29" s="48">
        <v>1</v>
      </c>
      <c r="G29" s="90"/>
      <c r="H29" s="88"/>
      <c r="I29" s="43">
        <f>I28</f>
        <v>1</v>
      </c>
      <c r="J29" s="67"/>
      <c r="K29" s="73"/>
      <c r="L29" s="48">
        <v>1</v>
      </c>
      <c r="M29" s="29"/>
      <c r="N29" s="18"/>
      <c r="O29" s="26">
        <f>O28</f>
        <v>0.6408380857922142</v>
      </c>
      <c r="P29" s="47"/>
      <c r="Q29" s="18"/>
      <c r="R29" s="33" t="s">
        <v>13</v>
      </c>
      <c r="S29" s="17"/>
      <c r="T29" s="18"/>
      <c r="U29" s="33" t="s">
        <v>13</v>
      </c>
      <c r="V29" s="93">
        <v>4</v>
      </c>
      <c r="W29" s="99">
        <f>O29+F29+I29+L29</f>
        <v>3.6408380857922142</v>
      </c>
      <c r="X29" s="112">
        <f>W29/V29</f>
        <v>0.9102095214480536</v>
      </c>
      <c r="Y29" s="131"/>
    </row>
    <row r="30" spans="1:25" ht="19.5" customHeight="1">
      <c r="A30" s="1">
        <v>813</v>
      </c>
      <c r="B30" s="117">
        <v>813</v>
      </c>
      <c r="C30" s="120" t="s">
        <v>5</v>
      </c>
      <c r="D30" s="69">
        <v>0</v>
      </c>
      <c r="E30" s="75">
        <v>3</v>
      </c>
      <c r="F30" s="49">
        <f>1-D30/E30</f>
        <v>1</v>
      </c>
      <c r="G30" s="89">
        <v>0</v>
      </c>
      <c r="H30" s="87">
        <v>36863</v>
      </c>
      <c r="I30" s="44">
        <f>1-G30/H30</f>
        <v>1</v>
      </c>
      <c r="J30" s="69">
        <v>1</v>
      </c>
      <c r="K30" s="75">
        <v>3</v>
      </c>
      <c r="L30" s="49">
        <f>1-J30/K30</f>
        <v>0.6666666666666667</v>
      </c>
      <c r="M30" s="28">
        <v>6675</v>
      </c>
      <c r="N30" s="16">
        <v>5960</v>
      </c>
      <c r="O30" s="23">
        <f t="shared" si="0"/>
        <v>0.8928838951310861</v>
      </c>
      <c r="P30" s="46">
        <v>114325</v>
      </c>
      <c r="Q30" s="16">
        <v>115861.7</v>
      </c>
      <c r="R30" s="6">
        <f>Q30/P30-1</f>
        <v>0.013441504482833988</v>
      </c>
      <c r="S30" s="22">
        <v>0</v>
      </c>
      <c r="T30" s="20">
        <v>115862</v>
      </c>
      <c r="U30" s="23">
        <v>1</v>
      </c>
      <c r="V30" s="92"/>
      <c r="W30" s="98"/>
      <c r="X30" s="113"/>
      <c r="Y30" s="130">
        <v>4</v>
      </c>
    </row>
    <row r="31" spans="1:25" ht="19.5" customHeight="1">
      <c r="A31" s="1"/>
      <c r="B31" s="118"/>
      <c r="C31" s="120"/>
      <c r="D31" s="70"/>
      <c r="E31" s="76"/>
      <c r="F31" s="27">
        <v>1</v>
      </c>
      <c r="G31" s="90"/>
      <c r="H31" s="88"/>
      <c r="I31" s="43">
        <f>I30</f>
        <v>1</v>
      </c>
      <c r="J31" s="70"/>
      <c r="K31" s="76"/>
      <c r="L31" s="27">
        <v>0.67</v>
      </c>
      <c r="M31" s="29"/>
      <c r="N31" s="18"/>
      <c r="O31" s="27">
        <f>O30</f>
        <v>0.8928838951310861</v>
      </c>
      <c r="P31" s="47"/>
      <c r="Q31" s="18"/>
      <c r="R31" s="30">
        <v>1</v>
      </c>
      <c r="S31" s="25"/>
      <c r="T31" s="25"/>
      <c r="U31" s="27">
        <v>1</v>
      </c>
      <c r="V31" s="93">
        <v>6</v>
      </c>
      <c r="W31" s="99">
        <f t="shared" si="1"/>
        <v>5.562883895131086</v>
      </c>
      <c r="X31" s="112">
        <f>W31/V31</f>
        <v>0.927147315855181</v>
      </c>
      <c r="Y31" s="131"/>
    </row>
    <row r="32" spans="1:25" ht="19.5" customHeight="1">
      <c r="A32" s="1">
        <v>815</v>
      </c>
      <c r="B32" s="117">
        <v>815</v>
      </c>
      <c r="C32" s="120" t="s">
        <v>6</v>
      </c>
      <c r="D32" s="68">
        <v>3</v>
      </c>
      <c r="E32" s="74">
        <v>3</v>
      </c>
      <c r="F32" s="21">
        <f>1-D32/E32</f>
        <v>0</v>
      </c>
      <c r="G32" s="89">
        <v>16182</v>
      </c>
      <c r="H32" s="87">
        <v>3054334</v>
      </c>
      <c r="I32" s="44">
        <f>1-G32/H32</f>
        <v>0.9947019546650759</v>
      </c>
      <c r="J32" s="68">
        <v>1</v>
      </c>
      <c r="K32" s="53">
        <v>3</v>
      </c>
      <c r="L32" s="23">
        <f>1-J32/K32</f>
        <v>0.6666666666666667</v>
      </c>
      <c r="M32" s="28">
        <v>662032</v>
      </c>
      <c r="N32" s="16">
        <v>643969</v>
      </c>
      <c r="O32" s="21">
        <f t="shared" si="0"/>
        <v>0.9727158203833047</v>
      </c>
      <c r="P32" s="46">
        <v>319850</v>
      </c>
      <c r="Q32" s="16">
        <v>416186.2</v>
      </c>
      <c r="R32" s="6">
        <f>Q32/P32-1</f>
        <v>0.3011918086603096</v>
      </c>
      <c r="S32" s="22">
        <v>0</v>
      </c>
      <c r="T32" s="20">
        <v>416186</v>
      </c>
      <c r="U32" s="23">
        <v>1</v>
      </c>
      <c r="V32" s="92"/>
      <c r="W32" s="98"/>
      <c r="X32" s="113"/>
      <c r="Y32" s="130">
        <v>19</v>
      </c>
    </row>
    <row r="33" spans="1:25" ht="19.5" customHeight="1">
      <c r="A33" s="1"/>
      <c r="B33" s="118"/>
      <c r="C33" s="120"/>
      <c r="D33" s="67"/>
      <c r="E33" s="73"/>
      <c r="F33" s="48">
        <v>0</v>
      </c>
      <c r="G33" s="90"/>
      <c r="H33" s="88"/>
      <c r="I33" s="43">
        <f>I32</f>
        <v>0.9947019546650759</v>
      </c>
      <c r="J33" s="67"/>
      <c r="K33" s="79"/>
      <c r="L33" s="48">
        <v>0.67</v>
      </c>
      <c r="M33" s="29"/>
      <c r="N33" s="18"/>
      <c r="O33" s="26">
        <f>O32</f>
        <v>0.9727158203833047</v>
      </c>
      <c r="P33" s="47"/>
      <c r="Q33" s="18"/>
      <c r="R33" s="30">
        <v>0</v>
      </c>
      <c r="S33" s="25"/>
      <c r="T33" s="25"/>
      <c r="U33" s="27">
        <v>1</v>
      </c>
      <c r="V33" s="93">
        <v>6</v>
      </c>
      <c r="W33" s="99">
        <f t="shared" si="1"/>
        <v>3.6374177750483807</v>
      </c>
      <c r="X33" s="112">
        <f>W33/V33</f>
        <v>0.6062362958413968</v>
      </c>
      <c r="Y33" s="131"/>
    </row>
    <row r="34" spans="1:25" ht="19.5" customHeight="1">
      <c r="A34" s="1">
        <v>816</v>
      </c>
      <c r="B34" s="117">
        <v>816</v>
      </c>
      <c r="C34" s="120" t="s">
        <v>7</v>
      </c>
      <c r="D34" s="68">
        <v>0</v>
      </c>
      <c r="E34" s="74">
        <v>3</v>
      </c>
      <c r="F34" s="21">
        <f>1-D34/E34</f>
        <v>1</v>
      </c>
      <c r="G34" s="89">
        <v>0</v>
      </c>
      <c r="H34" s="87">
        <v>303647</v>
      </c>
      <c r="I34" s="44">
        <f>1-G34/H34</f>
        <v>1</v>
      </c>
      <c r="J34" s="68">
        <v>2</v>
      </c>
      <c r="K34" s="80">
        <v>3</v>
      </c>
      <c r="L34" s="21">
        <f>1-J34/K34</f>
        <v>0.33333333333333337</v>
      </c>
      <c r="M34" s="28">
        <v>46359</v>
      </c>
      <c r="N34" s="85">
        <v>39820</v>
      </c>
      <c r="O34" s="21">
        <f t="shared" si="0"/>
        <v>0.8589486399620354</v>
      </c>
      <c r="P34" s="46">
        <v>4002.9</v>
      </c>
      <c r="Q34" s="16">
        <v>30239.5</v>
      </c>
      <c r="R34" s="6">
        <f>Q34/P34-1</f>
        <v>6.554398061405481</v>
      </c>
      <c r="S34" s="22">
        <v>0</v>
      </c>
      <c r="T34" s="20">
        <v>30240</v>
      </c>
      <c r="U34" s="23">
        <v>1</v>
      </c>
      <c r="V34" s="92"/>
      <c r="W34" s="98"/>
      <c r="X34" s="113"/>
      <c r="Y34" s="130">
        <v>17</v>
      </c>
    </row>
    <row r="35" spans="1:25" ht="19.5" customHeight="1">
      <c r="A35" s="1"/>
      <c r="B35" s="118"/>
      <c r="C35" s="120"/>
      <c r="D35" s="67"/>
      <c r="E35" s="73"/>
      <c r="F35" s="48">
        <v>1</v>
      </c>
      <c r="G35" s="90"/>
      <c r="H35" s="88"/>
      <c r="I35" s="43">
        <f>I34</f>
        <v>1</v>
      </c>
      <c r="J35" s="67"/>
      <c r="K35" s="79"/>
      <c r="L35" s="48">
        <v>0.33</v>
      </c>
      <c r="M35" s="29"/>
      <c r="N35" s="86"/>
      <c r="O35" s="26">
        <f>O34</f>
        <v>0.8589486399620354</v>
      </c>
      <c r="P35" s="47"/>
      <c r="Q35" s="18"/>
      <c r="R35" s="30">
        <v>0</v>
      </c>
      <c r="S35" s="25"/>
      <c r="T35" s="25"/>
      <c r="U35" s="27">
        <v>1</v>
      </c>
      <c r="V35" s="93">
        <v>6</v>
      </c>
      <c r="W35" s="99">
        <f t="shared" si="1"/>
        <v>4.188948639962035</v>
      </c>
      <c r="X35" s="112">
        <f>W35/V35</f>
        <v>0.6981581066603392</v>
      </c>
      <c r="Y35" s="131"/>
    </row>
    <row r="36" spans="1:25" ht="19.5" customHeight="1">
      <c r="A36" s="1">
        <v>817</v>
      </c>
      <c r="B36" s="117">
        <v>817</v>
      </c>
      <c r="C36" s="120" t="s">
        <v>8</v>
      </c>
      <c r="D36" s="69">
        <v>1</v>
      </c>
      <c r="E36" s="75">
        <v>3</v>
      </c>
      <c r="F36" s="49">
        <f>1-D36/E36</f>
        <v>0.6666666666666667</v>
      </c>
      <c r="G36" s="89">
        <v>1806</v>
      </c>
      <c r="H36" s="87">
        <v>269615</v>
      </c>
      <c r="I36" s="44">
        <f>1-G36/H36</f>
        <v>0.9933015596313262</v>
      </c>
      <c r="J36" s="69">
        <v>0</v>
      </c>
      <c r="K36" s="81">
        <v>3</v>
      </c>
      <c r="L36" s="49">
        <f>1-J36/K36</f>
        <v>1</v>
      </c>
      <c r="M36" s="28">
        <v>73775</v>
      </c>
      <c r="N36" s="85">
        <v>60652</v>
      </c>
      <c r="O36" s="23">
        <f t="shared" si="0"/>
        <v>0.8221213148085394</v>
      </c>
      <c r="P36" s="46">
        <v>0</v>
      </c>
      <c r="Q36" s="16">
        <v>0</v>
      </c>
      <c r="R36" s="6">
        <v>0</v>
      </c>
      <c r="S36" s="22">
        <v>0</v>
      </c>
      <c r="T36" s="20">
        <v>0</v>
      </c>
      <c r="U36" s="23">
        <v>1</v>
      </c>
      <c r="V36" s="92"/>
      <c r="W36" s="98"/>
      <c r="X36" s="113"/>
      <c r="Y36" s="130">
        <v>5</v>
      </c>
    </row>
    <row r="37" spans="1:25" ht="19.5" customHeight="1">
      <c r="A37" s="1"/>
      <c r="B37" s="118"/>
      <c r="C37" s="120"/>
      <c r="D37" s="70"/>
      <c r="E37" s="76"/>
      <c r="F37" s="27">
        <v>0.67</v>
      </c>
      <c r="G37" s="90"/>
      <c r="H37" s="88"/>
      <c r="I37" s="43">
        <f>I36</f>
        <v>0.9933015596313262</v>
      </c>
      <c r="J37" s="70"/>
      <c r="K37" s="82"/>
      <c r="L37" s="27">
        <v>1</v>
      </c>
      <c r="M37" s="29"/>
      <c r="N37" s="86"/>
      <c r="O37" s="27">
        <f>O36</f>
        <v>0.8221213148085394</v>
      </c>
      <c r="P37" s="47"/>
      <c r="Q37" s="18"/>
      <c r="R37" s="30">
        <v>1</v>
      </c>
      <c r="S37" s="25"/>
      <c r="T37" s="25"/>
      <c r="U37" s="27">
        <v>1</v>
      </c>
      <c r="V37" s="93">
        <v>6</v>
      </c>
      <c r="W37" s="99">
        <f t="shared" si="1"/>
        <v>5.485422874439865</v>
      </c>
      <c r="X37" s="112">
        <f>W37/V37</f>
        <v>0.9142371457399775</v>
      </c>
      <c r="Y37" s="131"/>
    </row>
    <row r="38" spans="1:25" ht="19.5" customHeight="1">
      <c r="A38" s="1">
        <v>818</v>
      </c>
      <c r="B38" s="117">
        <v>818</v>
      </c>
      <c r="C38" s="120" t="s">
        <v>9</v>
      </c>
      <c r="D38" s="69">
        <v>0</v>
      </c>
      <c r="E38" s="75">
        <v>3</v>
      </c>
      <c r="F38" s="49">
        <f>1-D38/E38</f>
        <v>1</v>
      </c>
      <c r="G38" s="89">
        <v>0</v>
      </c>
      <c r="H38" s="87">
        <v>185321</v>
      </c>
      <c r="I38" s="44">
        <f>1-G38/H38</f>
        <v>1</v>
      </c>
      <c r="J38" s="69">
        <v>0</v>
      </c>
      <c r="K38" s="81">
        <v>3</v>
      </c>
      <c r="L38" s="49">
        <f>1-J38/K38</f>
        <v>1</v>
      </c>
      <c r="M38" s="28">
        <v>37299</v>
      </c>
      <c r="N38" s="16">
        <v>37014</v>
      </c>
      <c r="O38" s="23">
        <f t="shared" si="0"/>
        <v>0.9923590444784043</v>
      </c>
      <c r="P38" s="46">
        <v>0</v>
      </c>
      <c r="Q38" s="16">
        <v>0</v>
      </c>
      <c r="R38" s="6">
        <v>0</v>
      </c>
      <c r="S38" s="22">
        <v>0</v>
      </c>
      <c r="T38" s="20">
        <v>0</v>
      </c>
      <c r="U38" s="23">
        <v>1</v>
      </c>
      <c r="V38" s="92"/>
      <c r="W38" s="92"/>
      <c r="X38" s="113"/>
      <c r="Y38" s="130">
        <v>1</v>
      </c>
    </row>
    <row r="39" spans="1:25" ht="19.5" customHeight="1">
      <c r="A39" s="1"/>
      <c r="B39" s="118"/>
      <c r="C39" s="120"/>
      <c r="D39" s="70"/>
      <c r="E39" s="76"/>
      <c r="F39" s="27">
        <v>1</v>
      </c>
      <c r="G39" s="90"/>
      <c r="H39" s="88"/>
      <c r="I39" s="43">
        <f>I38</f>
        <v>1</v>
      </c>
      <c r="J39" s="70"/>
      <c r="K39" s="82"/>
      <c r="L39" s="27">
        <v>1</v>
      </c>
      <c r="M39" s="29"/>
      <c r="N39" s="18"/>
      <c r="O39" s="27">
        <f>O38</f>
        <v>0.9923590444784043</v>
      </c>
      <c r="P39" s="47"/>
      <c r="Q39" s="18"/>
      <c r="R39" s="30">
        <v>1</v>
      </c>
      <c r="S39" s="25"/>
      <c r="T39" s="25"/>
      <c r="U39" s="27">
        <v>1</v>
      </c>
      <c r="V39" s="93">
        <v>6</v>
      </c>
      <c r="W39" s="93">
        <f t="shared" si="1"/>
        <v>5.9923590444784045</v>
      </c>
      <c r="X39" s="112">
        <f>W39/V39</f>
        <v>0.9987265074130675</v>
      </c>
      <c r="Y39" s="131"/>
    </row>
    <row r="40" spans="1:25" ht="19.5" customHeight="1">
      <c r="A40" s="1">
        <v>819</v>
      </c>
      <c r="B40" s="117">
        <v>819</v>
      </c>
      <c r="C40" s="120" t="s">
        <v>17</v>
      </c>
      <c r="D40" s="69">
        <v>0</v>
      </c>
      <c r="E40" s="75">
        <v>3</v>
      </c>
      <c r="F40" s="49">
        <f>1-D40/E40</f>
        <v>1</v>
      </c>
      <c r="G40" s="89">
        <v>0</v>
      </c>
      <c r="H40" s="87">
        <v>19105</v>
      </c>
      <c r="I40" s="44">
        <f>1-G40/H40</f>
        <v>1</v>
      </c>
      <c r="J40" s="69">
        <v>0</v>
      </c>
      <c r="K40" s="81">
        <v>3</v>
      </c>
      <c r="L40" s="49">
        <f>1-J40/K40</f>
        <v>1</v>
      </c>
      <c r="M40" s="28">
        <v>14913</v>
      </c>
      <c r="N40" s="16">
        <v>11119</v>
      </c>
      <c r="O40" s="23">
        <f t="shared" si="0"/>
        <v>0.7455910950177698</v>
      </c>
      <c r="P40" s="46" t="s">
        <v>13</v>
      </c>
      <c r="Q40" s="16" t="s">
        <v>13</v>
      </c>
      <c r="R40" s="6" t="s">
        <v>13</v>
      </c>
      <c r="S40" s="15" t="s">
        <v>13</v>
      </c>
      <c r="T40" s="16" t="s">
        <v>13</v>
      </c>
      <c r="U40" s="6" t="s">
        <v>13</v>
      </c>
      <c r="V40" s="92"/>
      <c r="W40" s="98"/>
      <c r="X40" s="113"/>
      <c r="Y40" s="130">
        <v>3</v>
      </c>
    </row>
    <row r="41" spans="1:25" ht="19.5" customHeight="1">
      <c r="A41" s="1"/>
      <c r="B41" s="118"/>
      <c r="C41" s="120"/>
      <c r="D41" s="70"/>
      <c r="E41" s="76"/>
      <c r="F41" s="27">
        <v>1</v>
      </c>
      <c r="G41" s="90"/>
      <c r="H41" s="88"/>
      <c r="I41" s="43">
        <f>I40</f>
        <v>1</v>
      </c>
      <c r="J41" s="70"/>
      <c r="K41" s="82"/>
      <c r="L41" s="27">
        <v>1</v>
      </c>
      <c r="M41" s="29"/>
      <c r="N41" s="18"/>
      <c r="O41" s="27">
        <f>O40</f>
        <v>0.7455910950177698</v>
      </c>
      <c r="P41" s="47"/>
      <c r="Q41" s="18"/>
      <c r="R41" s="30" t="s">
        <v>13</v>
      </c>
      <c r="S41" s="17"/>
      <c r="T41" s="18"/>
      <c r="U41" s="30" t="s">
        <v>13</v>
      </c>
      <c r="V41" s="93">
        <v>4</v>
      </c>
      <c r="W41" s="99">
        <f>O41+F41+I41+L41</f>
        <v>3.7455910950177698</v>
      </c>
      <c r="X41" s="112">
        <f>W41/V41</f>
        <v>0.9363977737544424</v>
      </c>
      <c r="Y41" s="131"/>
    </row>
    <row r="42" spans="1:25" ht="19.5" customHeight="1">
      <c r="A42" s="1">
        <v>820</v>
      </c>
      <c r="B42" s="117">
        <v>820</v>
      </c>
      <c r="C42" s="120" t="s">
        <v>18</v>
      </c>
      <c r="D42" s="101">
        <v>0</v>
      </c>
      <c r="E42" s="102">
        <v>3</v>
      </c>
      <c r="F42" s="103">
        <f>1-D42/E42</f>
        <v>1</v>
      </c>
      <c r="G42" s="89">
        <v>0</v>
      </c>
      <c r="H42" s="87">
        <v>7133</v>
      </c>
      <c r="I42" s="44">
        <f>1-G42/H42</f>
        <v>1</v>
      </c>
      <c r="J42" s="101">
        <v>0</v>
      </c>
      <c r="K42" s="104">
        <v>3</v>
      </c>
      <c r="L42" s="103">
        <f>1-J42/K42</f>
        <v>1</v>
      </c>
      <c r="M42" s="105">
        <v>1705</v>
      </c>
      <c r="N42" s="20">
        <v>1339</v>
      </c>
      <c r="O42" s="23">
        <f t="shared" si="0"/>
        <v>0.7853372434017595</v>
      </c>
      <c r="P42" s="106" t="s">
        <v>13</v>
      </c>
      <c r="Q42" s="20" t="s">
        <v>13</v>
      </c>
      <c r="R42" s="107" t="s">
        <v>13</v>
      </c>
      <c r="S42" s="108" t="s">
        <v>13</v>
      </c>
      <c r="T42" s="20" t="s">
        <v>13</v>
      </c>
      <c r="U42" s="107" t="s">
        <v>13</v>
      </c>
      <c r="V42" s="92"/>
      <c r="W42" s="92"/>
      <c r="X42" s="113"/>
      <c r="Y42" s="130">
        <v>2</v>
      </c>
    </row>
    <row r="43" spans="1:25" ht="19.5" customHeight="1">
      <c r="A43" s="10"/>
      <c r="B43" s="119"/>
      <c r="C43" s="121"/>
      <c r="D43" s="70"/>
      <c r="E43" s="76"/>
      <c r="F43" s="27">
        <v>1</v>
      </c>
      <c r="G43" s="90"/>
      <c r="H43" s="88"/>
      <c r="I43" s="43">
        <f>I42</f>
        <v>1</v>
      </c>
      <c r="J43" s="70"/>
      <c r="K43" s="82"/>
      <c r="L43" s="27">
        <v>1</v>
      </c>
      <c r="M43" s="29"/>
      <c r="N43" s="18"/>
      <c r="O43" s="27">
        <f>O42</f>
        <v>0.7853372434017595</v>
      </c>
      <c r="P43" s="47"/>
      <c r="Q43" s="18"/>
      <c r="R43" s="30" t="s">
        <v>13</v>
      </c>
      <c r="S43" s="17"/>
      <c r="T43" s="18"/>
      <c r="U43" s="30" t="s">
        <v>13</v>
      </c>
      <c r="V43" s="99">
        <v>4</v>
      </c>
      <c r="W43" s="93">
        <f>O43+F43+I43+L43</f>
        <v>3.7853372434017594</v>
      </c>
      <c r="X43" s="114">
        <f>W43/V43</f>
        <v>0.9463343108504398</v>
      </c>
      <c r="Y43" s="131"/>
    </row>
    <row r="44" spans="1:25" s="60" customFormat="1" ht="12.75">
      <c r="A44" s="61"/>
      <c r="B44" s="61"/>
      <c r="C44" s="62"/>
      <c r="D44" s="63"/>
      <c r="E44" s="63"/>
      <c r="F44" s="64"/>
      <c r="G44" s="64"/>
      <c r="H44" s="64"/>
      <c r="I44" s="64"/>
      <c r="J44" s="63"/>
      <c r="K44" s="63"/>
      <c r="L44" s="64"/>
      <c r="M44" s="65"/>
      <c r="N44" s="65"/>
      <c r="O44" s="64"/>
      <c r="P44" s="62"/>
      <c r="Q44" s="62"/>
      <c r="R44" s="64"/>
      <c r="S44" s="64"/>
      <c r="T44" s="64"/>
      <c r="U44" s="64"/>
      <c r="V44" s="66"/>
      <c r="W44" s="66"/>
      <c r="X44" s="64"/>
      <c r="Y44" s="116"/>
    </row>
    <row r="45" spans="1:25" s="60" customFormat="1" ht="12.75">
      <c r="A45" s="61"/>
      <c r="B45" s="61"/>
      <c r="C45" s="62"/>
      <c r="D45" s="63"/>
      <c r="E45" s="63"/>
      <c r="F45" s="64"/>
      <c r="G45" s="64"/>
      <c r="H45" s="64"/>
      <c r="I45" s="64"/>
      <c r="J45" s="63"/>
      <c r="K45" s="63"/>
      <c r="L45" s="64"/>
      <c r="M45" s="65"/>
      <c r="N45" s="65"/>
      <c r="O45" s="64"/>
      <c r="P45" s="62"/>
      <c r="Q45" s="62"/>
      <c r="R45" s="64"/>
      <c r="S45" s="64"/>
      <c r="T45" s="64"/>
      <c r="U45" s="64"/>
      <c r="V45" s="66"/>
      <c r="W45" s="66"/>
      <c r="X45" s="64"/>
      <c r="Y45" s="116"/>
    </row>
  </sheetData>
  <sheetProtection/>
  <mergeCells count="76">
    <mergeCell ref="Y42:Y43"/>
    <mergeCell ref="Y20:Y21"/>
    <mergeCell ref="Y22:Y23"/>
    <mergeCell ref="Y24:Y25"/>
    <mergeCell ref="Y26:Y27"/>
    <mergeCell ref="Y28:Y29"/>
    <mergeCell ref="Y30:Y31"/>
    <mergeCell ref="Y32:Y33"/>
    <mergeCell ref="Y34:Y35"/>
    <mergeCell ref="Y36:Y37"/>
    <mergeCell ref="Y38:Y39"/>
    <mergeCell ref="Y40:Y41"/>
    <mergeCell ref="D4:F4"/>
    <mergeCell ref="V3:V4"/>
    <mergeCell ref="Y18:Y19"/>
    <mergeCell ref="Y8:Y9"/>
    <mergeCell ref="Y10:Y11"/>
    <mergeCell ref="Y12:Y13"/>
    <mergeCell ref="Y14:Y15"/>
    <mergeCell ref="Y16:Y17"/>
    <mergeCell ref="W3:W4"/>
    <mergeCell ref="X3:X4"/>
    <mergeCell ref="Y3:Y4"/>
    <mergeCell ref="C1:Y2"/>
    <mergeCell ref="Y6:Y7"/>
    <mergeCell ref="G4:I4"/>
    <mergeCell ref="P4:R4"/>
    <mergeCell ref="G3:I3"/>
    <mergeCell ref="P3:R3"/>
    <mergeCell ref="S3:U3"/>
    <mergeCell ref="S4:U4"/>
    <mergeCell ref="J3:L3"/>
    <mergeCell ref="J4:L4"/>
    <mergeCell ref="B5:C5"/>
    <mergeCell ref="B4:C4"/>
    <mergeCell ref="M3:O3"/>
    <mergeCell ref="B6:B7"/>
    <mergeCell ref="M4:O4"/>
    <mergeCell ref="D3:F3"/>
    <mergeCell ref="B8:B9"/>
    <mergeCell ref="B10:B11"/>
    <mergeCell ref="B12:B13"/>
    <mergeCell ref="C18:C19"/>
    <mergeCell ref="C6:C7"/>
    <mergeCell ref="C8:C9"/>
    <mergeCell ref="C10:C11"/>
    <mergeCell ref="C12:C13"/>
    <mergeCell ref="C14:C15"/>
    <mergeCell ref="C16:C17"/>
    <mergeCell ref="B14:B15"/>
    <mergeCell ref="B16:B17"/>
    <mergeCell ref="B18:B19"/>
    <mergeCell ref="B42:B43"/>
    <mergeCell ref="C42:C43"/>
    <mergeCell ref="C20:C21"/>
    <mergeCell ref="C22:C23"/>
    <mergeCell ref="C24:C25"/>
    <mergeCell ref="C26:C27"/>
    <mergeCell ref="C28:C29"/>
    <mergeCell ref="C30:C31"/>
    <mergeCell ref="C32:C33"/>
    <mergeCell ref="C34:C35"/>
    <mergeCell ref="B20:B21"/>
    <mergeCell ref="B22:B23"/>
    <mergeCell ref="C36:C37"/>
    <mergeCell ref="C38:C39"/>
    <mergeCell ref="C40:C41"/>
    <mergeCell ref="B24:B25"/>
    <mergeCell ref="B36:B37"/>
    <mergeCell ref="B38:B39"/>
    <mergeCell ref="B40:B41"/>
    <mergeCell ref="B26:B27"/>
    <mergeCell ref="B28:B29"/>
    <mergeCell ref="B30:B31"/>
    <mergeCell ref="B32:B33"/>
    <mergeCell ref="B34:B35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TomilinaJA</dc:creator>
  <cp:keywords/>
  <dc:description/>
  <cp:lastModifiedBy>Ирина Юрьевна Балякина</cp:lastModifiedBy>
  <cp:lastPrinted>2012-05-10T05:24:07Z</cp:lastPrinted>
  <dcterms:created xsi:type="dcterms:W3CDTF">2012-04-26T06:41:23Z</dcterms:created>
  <dcterms:modified xsi:type="dcterms:W3CDTF">2013-02-22T07:56:36Z</dcterms:modified>
  <cp:category/>
  <cp:version/>
  <cp:contentType/>
  <cp:contentStatus/>
</cp:coreProperties>
</file>