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<sst xmlns="http://schemas.openxmlformats.org/spreadsheetml/2006/main" count="1575" uniqueCount="385">
  <si>
    <t>Наименование</t>
  </si>
  <si>
    <t xml:space="preserve">ЖИЛИЩНО - КОММУНАЛЬНОЕ   ХОЗЯЙСТВО        </t>
  </si>
  <si>
    <t>ОБРАЗОВАНИЕ</t>
  </si>
  <si>
    <t>ДОШКОЛЬНОЕ   ОБРАЗОВАНИЕ</t>
  </si>
  <si>
    <t>ОБЩЕЕ   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</si>
  <si>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</si>
  <si>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</si>
  <si>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</si>
  <si>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</si>
  <si>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</si>
  <si>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</si>
  <si>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</si>
  <si>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</si>
  <si>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</si>
  <si>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</si>
  <si>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</si>
  <si>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</si>
  <si>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</si>
  <si>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</si>
  <si>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</si>
  <si>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</si>
  <si>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</si>
  <si>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</si>
  <si>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</si>
  <si>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</si>
  <si>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</si>
  <si>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</si>
  <si>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</si>
  <si>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</si>
  <si>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>ДРУГИЕ ВОПРОСЫ В ОБЛАСТИ ЗДРАВООХРАНЕНИЯ И СПОРТА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</si>
  <si>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</si>
  <si>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</si>
  <si>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</si>
  <si>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</si>
  <si>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</si>
  <si>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</si>
  <si>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</si>
  <si>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</si>
  <si>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</si>
  <si>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</si>
  <si>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</si>
  <si>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</si>
  <si>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</si>
  <si>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</si>
  <si>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</si>
  <si>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</si>
  <si>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</si>
  <si>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</si>
  <si>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</si>
  <si>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</si>
  <si>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</si>
  <si>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</si>
  <si>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</si>
  <si>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</si>
  <si>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</si>
  <si>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</si>
  <si>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</si>
  <si>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</si>
  <si>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</si>
  <si>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</si>
  <si>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</si>
  <si>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</si>
  <si>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</si>
  <si>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</si>
  <si>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</si>
  <si>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</si>
  <si>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</si>
  <si>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</si>
  <si>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</si>
  <si>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</si>
  <si>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</si>
  <si>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</si>
  <si>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</si>
  <si>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</si>
  <si>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</si>
  <si>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</si>
  <si>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</si>
  <si>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</si>
  <si>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</si>
  <si>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</si>
  <si>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</si>
  <si>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</si>
  <si>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</si>
  <si>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</si>
  <si>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</si>
  <si>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</si>
  <si>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</si>
  <si>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</si>
  <si>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</si>
  <si>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</si>
  <si>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</si>
  <si>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</si>
  <si>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</si>
  <si>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</si>
  <si>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</si>
  <si>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</si>
  <si>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</si>
  <si>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</si>
  <si>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</si>
  <si>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</si>
  <si>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</si>
  <si>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</si>
  <si>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</si>
  <si>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</si>
  <si>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</si>
  <si>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СВЯЗЬ И ИНФОРМАТИКА</t>
  </si>
  <si>
    <t>3</t>
  </si>
  <si>
    <t>Процентные платежи по долговым обязательствам</t>
  </si>
  <si>
    <t>КУЛЬТУРА, КИНЕМАТОГРАФИЯ И СРЕДСТВА МАССОВОЙ ИНФОРМАЦИИ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</si>
  <si>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</si>
  <si>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</si>
  <si>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>214</t>
  </si>
  <si>
    <t>ДРУГИЕ ВОПРОСЫ В ОБЛАСТИ КУЛЬТУРЫ, КИНЕМАТОГРАФИИ И СРЕДСТВ МАССОВОЙ ИНФОРМАЦИИ</t>
  </si>
  <si>
    <t>Городские целевые программы</t>
  </si>
  <si>
    <t xml:space="preserve">Школы-детские сады, школы начальные, неполные средние и средние </t>
  </si>
  <si>
    <t>ДРУГИЕ ВОПРОСЫ В ОБЛАСТИ НАЦИОНАЛЬНОЙ ЭКОНОМИКИ</t>
  </si>
  <si>
    <t>11</t>
  </si>
  <si>
    <t>ОХРАНА ОКРУЖАЮЩЕЙ СРЕДЫ</t>
  </si>
  <si>
    <t>Природоохранные мероприятия</t>
  </si>
  <si>
    <t>443</t>
  </si>
  <si>
    <t>5230000</t>
  </si>
  <si>
    <t>ДРУГИЕ ВОПРОСЫ В ОБЛАСТИ ОХРАНЫ ОКРУЖАЮЩЕЙ СРЕДЫ</t>
  </si>
  <si>
    <t>5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</si>
  <si>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</si>
  <si>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</si>
  <si>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</si>
  <si>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БЕЗОПАСНОСТЬ И ПРАВООХРАНИТЕЛЬНАЯ                                                                             ДЕЯТЕЛЬНОСТЬ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</si>
  <si>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</si>
  <si>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</si>
  <si>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</si>
  <si>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</si>
  <si>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0920000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</si>
  <si>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</si>
  <si>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топливно-энергетической области</t>
  </si>
  <si>
    <t>322</t>
  </si>
  <si>
    <t>Отдельные мероприятия в области морского и речного транспорта</t>
  </si>
  <si>
    <t>364</t>
  </si>
  <si>
    <t>366</t>
  </si>
  <si>
    <t>Отдельные мероприятия в сфере связи и информатики</t>
  </si>
  <si>
    <t>382</t>
  </si>
  <si>
    <t>Государственная поддержка малого предпринимательства</t>
  </si>
  <si>
    <t>521</t>
  </si>
  <si>
    <t>Cубсидии</t>
  </si>
  <si>
    <t>410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</si>
  <si>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</si>
  <si>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</si>
  <si>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</si>
  <si>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</si>
  <si>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453</t>
  </si>
  <si>
    <t>Программа "Развитие муниципального здравоохранения города Архангельска на 2006-2008 годы"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</si>
  <si>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</si>
  <si>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</si>
  <si>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</si>
  <si>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</si>
  <si>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</si>
  <si>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714</t>
  </si>
  <si>
    <t>Оказание социальной помощи</t>
  </si>
  <si>
    <t>Реализация государственных функций в области социальной политики</t>
  </si>
  <si>
    <t>Программа "Старшее поколение на 2005-2008 годы"</t>
  </si>
  <si>
    <t>Программа "Семья и дети Архангельска на 2004-2006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</si>
  <si>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</si>
  <si>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"Социальные инвестиции на 2004-2006 годы"</t>
  </si>
  <si>
    <t>Программа "Архангельск без наркотиков на 2006 год"</t>
  </si>
  <si>
    <t>в том числе: субвенция  на реализацию основных общеобразовательных программ в общеобразовательных учреждениях</t>
  </si>
  <si>
    <t>СОЦИАЛЬНОЕ ОБЕСПЕЧЕНИЕ НАСЕЛЕНИЯ</t>
  </si>
  <si>
    <t>Выполнение других обязательств государства</t>
  </si>
  <si>
    <t>216</t>
  </si>
  <si>
    <t>Дома ребенка</t>
  </si>
  <si>
    <t>в том числе: ледокольная кампания</t>
  </si>
  <si>
    <t>Отдельные мероприятия по другим видам транспорта</t>
  </si>
  <si>
    <t>Мероприятия в области жилищного хозяйства</t>
  </si>
  <si>
    <t>Программа "Повышение безопасности газоснабжения в жилищном фонде города Архангельска на 2005-2006 годы"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</si>
  <si>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</si>
  <si>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</si>
  <si>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</si>
  <si>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</si>
  <si>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"Физкультура - здоровье - спорт" на 2006-2009 годы</t>
  </si>
  <si>
    <t xml:space="preserve">в том числе: финансовая поддержка команды по хоккею с мячом  "Водник" (город Архангельск) </t>
  </si>
  <si>
    <t>в том числе: субвенция на выполнение функций областного центра</t>
  </si>
  <si>
    <t>ОБЕСПЕЧЕНИЕ ПРОТИВОПОЖАРНОЙ БЕЗОПАСНОСТИ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</si>
  <si>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</si>
  <si>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</si>
  <si>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</si>
  <si>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</si>
  <si>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в том числе: средства массовой информации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</si>
  <si>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</si>
  <si>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</si>
  <si>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</si>
  <si>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</si>
  <si>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</si>
  <si>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</si>
  <si>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</si>
  <si>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</si>
  <si>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</si>
  <si>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</si>
  <si>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</si>
  <si>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</si>
  <si>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 xml:space="preserve">ДРУГИЕ ВОПРОСЫ В ОБЛАСТИ ЖИЛИЩНО-КОММУНАЛЬНОГО ХОЗЯЙСТВА </t>
  </si>
  <si>
    <t>Дотации и субвенции</t>
  </si>
  <si>
    <t>616</t>
  </si>
  <si>
    <t xml:space="preserve">Мероприятия по проведению оздоровительной кампании детей </t>
  </si>
  <si>
    <t>в том числе: субсидия на предоставление гражданам субсидий на оплату жилого помещения и коммунальных услуг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</si>
  <si>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</si>
  <si>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 xml:space="preserve">субсидия на реализацию областной программы капитальных вложений 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</si>
  <si>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</si>
  <si>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</si>
  <si>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Фонд компенсаций</t>
  </si>
  <si>
    <t>Подготовка и проведение сельскохозяйственной переписи</t>
  </si>
  <si>
    <t>5190000</t>
  </si>
  <si>
    <t>617</t>
  </si>
  <si>
    <t>Целевые программы муниципальных образований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</si>
  <si>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</si>
  <si>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</si>
  <si>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621</t>
  </si>
  <si>
    <t>7950000</t>
  </si>
  <si>
    <t>7950100</t>
  </si>
  <si>
    <t>средства федерального бюджета на реализацию Федеральной адресной инвестиционной программы</t>
  </si>
  <si>
    <t>7950200</t>
  </si>
  <si>
    <t>7950300</t>
  </si>
  <si>
    <t>7950700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</si>
  <si>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</si>
  <si>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</si>
  <si>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7950600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</si>
  <si>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</si>
  <si>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</si>
  <si>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в том числе: субвенция на осуществление полномочий по подготовке и проведению сельскохозяйственной переписи</t>
  </si>
  <si>
    <t>624</t>
  </si>
  <si>
    <t>в том числе: членские взносы Союзу городов Центра и Северо-Запада России</t>
  </si>
  <si>
    <t xml:space="preserve">членские взносы НП "Сообщество финансистов России" </t>
  </si>
  <si>
    <t>вступительные и членские взносы Ассоциации "Совет муниципальных образований Архангельской области"</t>
  </si>
  <si>
    <t>ДРУГИЕ ВОПРОСЫ В ОБЛАСТИ НАЦИОНАЛЬНОЙ БЕЗОПАСНОСТИ И ПРАВООХРАНИТЕЛЬНОЙ ДЕЯТЕЛЬНОСТИ</t>
  </si>
  <si>
    <t xml:space="preserve">Программа "Обеспечение жильем молодых семей города Архангельска (2007-2009 годы)" </t>
  </si>
  <si>
    <t>Территориальная программа обязательного медицинского страхования</t>
  </si>
  <si>
    <t>Программа "Строительство, реконструкция и эксплуатация детских спортивных площадок" на 2006-2009 годы</t>
  </si>
  <si>
    <t>в том числе: возврат бюджетных кредитов</t>
  </si>
  <si>
    <t>Обеспечение приватизации и проведение предпродажной подготовки объектов приватизации</t>
  </si>
  <si>
    <t>202</t>
  </si>
  <si>
    <t>в том числе: субвенция на организацию предоставления бесплатного дошкольного  образования детям-инвалидам в муниципальных дошкольных образовательных учреждениях</t>
  </si>
  <si>
    <t>7950500</t>
  </si>
  <si>
    <t>в том числе: резервный фонд мэрии города</t>
  </si>
  <si>
    <t>резервный фонд мэрии города на финансирование непредвиденных расходов территориальных округов города Архангельска</t>
  </si>
  <si>
    <t>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</si>
  <si>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7950900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</si>
  <si>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</si>
  <si>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 xml:space="preserve">в том числе: субсидия на мероприятия по организации оздоровительной кампании детей </t>
  </si>
  <si>
    <t xml:space="preserve">Фонд компенсаций </t>
  </si>
  <si>
    <t>Областной фонд компенсаций</t>
  </si>
  <si>
    <t>5190100</t>
  </si>
  <si>
    <t>Субвенции бюджетам муниципальных образований на осуществление государственных полномочий в сфере охраны труда</t>
  </si>
  <si>
    <t>Субвенции бюджетам муниципальных образований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</si>
  <si>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</si>
  <si>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909</t>
  </si>
  <si>
    <t>Субвенции бюджетам муниципальных образований на осуществление государственных полномочий по созданию и функционированию комиссий по делам несовершеннолетних и защите их прав</t>
  </si>
  <si>
    <t>910</t>
  </si>
  <si>
    <t>Субвенции бюджетам муниципальных образований на осуществление государственных полномочий по созданию и функционированию административных комиссий</t>
  </si>
  <si>
    <t>911</t>
  </si>
  <si>
    <t>Учреждения по обеспечению хозяйственного обслуживания</t>
  </si>
  <si>
    <t>0930000</t>
  </si>
  <si>
    <t>Вещевое обеспечение</t>
  </si>
  <si>
    <t>220</t>
  </si>
  <si>
    <t>Федеральный фонд компенсаций</t>
  </si>
  <si>
    <t>532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</si>
  <si>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</si>
  <si>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442</t>
  </si>
  <si>
    <t xml:space="preserve">в том числе: субвенция на реализацию областной адресной инвестиционной программы 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</si>
  <si>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</si>
  <si>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в том числе: субвенция 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2007-2010 годы</t>
  </si>
  <si>
    <t>Строительство и содержание автомобильных дорог и инженерных сооружений на них в границах городских округов  и поселений  в рамках благоустройства</t>
  </si>
  <si>
    <t>807</t>
  </si>
  <si>
    <t>Уличное освещение</t>
  </si>
  <si>
    <t>806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</si>
  <si>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</si>
  <si>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</si>
  <si>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</si>
  <si>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</si>
  <si>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</si>
  <si>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</si>
  <si>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</si>
  <si>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"Строительство, реконструкция и эксплуатация детских спортивных площадок" на 2006-2009 годы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</si>
  <si>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</si>
  <si>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803</t>
  </si>
  <si>
    <t>Благоустройство</t>
  </si>
  <si>
    <t>Озеленение</t>
  </si>
  <si>
    <t>808</t>
  </si>
  <si>
    <t>Организация и содержание мест захоронения</t>
  </si>
  <si>
    <t>809</t>
  </si>
  <si>
    <t>Модернизация объектов коммунальной инфраструктуры</t>
  </si>
  <si>
    <t>663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</si>
  <si>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</si>
  <si>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Мероприятия по реформированию жилищно-коммунального хозяйства</t>
  </si>
  <si>
    <t>571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</si>
  <si>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</si>
  <si>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</si>
  <si>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</si>
  <si>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421</t>
  </si>
  <si>
    <t xml:space="preserve">в том числе: субвенция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</si>
  <si>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</si>
  <si>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</si>
  <si>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</si>
  <si>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Государственная поддержка в сфере образования</t>
  </si>
  <si>
    <t>285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</si>
  <si>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</si>
  <si>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</si>
  <si>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 xml:space="preserve">Городская целевая программа "Приоритетные направления развития сферы культуры города Архангельска на 2006-2008 годы" 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</si>
  <si>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</si>
  <si>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</si>
  <si>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</si>
  <si>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</si>
  <si>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</si>
  <si>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>в том числе: субвенция на предоставление гражданам субсидий на оплату жилого помещения и коммунальных услуг</t>
  </si>
  <si>
    <t xml:space="preserve">Городская целевая программа "Обеспечение жильем молодых семей города Архангельска (2007-2009 годы)" </t>
  </si>
  <si>
    <t>661</t>
  </si>
  <si>
    <t>Предоставление субсидий молодым семьям для приобретения жилья</t>
  </si>
  <si>
    <t>Городская целевая программа "Семья и дети Архангельска (2007-2009 годы)"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</si>
  <si>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</si>
  <si>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в том числе: субвенция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</si>
  <si>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</si>
  <si>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</si>
  <si>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в том числе: 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</si>
  <si>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 том числе: субвенция на реализацию основных общеобразовательных программ в общеобразовательных учреждениях</t>
  </si>
  <si>
    <t>Кредиты из бюджетов субъектов Российской Федерации и местных бюджетов юридическим лицам</t>
  </si>
  <si>
    <t>811</t>
  </si>
  <si>
    <t>в том числе: 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</si>
  <si>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в том числе: субсидия на модернизацию объектов коммунальной инфраструктуры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</si>
  <si>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</si>
  <si>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Поисковые и аварийно-спасательные учреждения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</si>
  <si>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</si>
  <si>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802</t>
  </si>
  <si>
    <t>Дорожное хозяйство</t>
  </si>
  <si>
    <t>685</t>
  </si>
  <si>
    <t>Резервные фонды органов исполнительной власти субъектов Российской Федерации</t>
  </si>
  <si>
    <t>183</t>
  </si>
  <si>
    <t>Внедрение инновационных образовательных программ в государственных и муниципальных общеобразовательных учреждениях</t>
  </si>
  <si>
    <t>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</si>
  <si>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Федеральный фонд регионального развития</t>
  </si>
  <si>
    <t>Подпрограмма "Обеспечение жильем молодых семей"</t>
  </si>
  <si>
    <t>Подпрограмма "Дом для молодой семьи"</t>
  </si>
  <si>
    <t xml:space="preserve">в том числе: 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в сельской местности, рабочих поселках (поселках городского типа) </t>
  </si>
  <si>
    <t>в том числе: субсидия на развитие общественной инфраструктуры регионального значения</t>
  </si>
  <si>
    <t>в том числе: субвенция на внедрение инновационных образовательных программ в муниципальных общеобразовательных учреждениях</t>
  </si>
  <si>
    <t>предоставление бюджетного кредита МУП "Жилкомсервис"</t>
  </si>
  <si>
    <t>182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</si>
  <si>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</si>
  <si>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в том числе: компенсация сверхнормативных потерь электроэнергии в муниципальных электрических сетях</t>
  </si>
  <si>
    <t>в том числе: средства резервного фонда Правительства Российской Федерации</t>
  </si>
  <si>
    <t>в том числе: средства резервного фонда органов исполнительсной власти субъекта Российской Федерации</t>
  </si>
  <si>
    <t>в том числе: субсидия на предоставлние субсидий молодым семьям для приобретения жилья</t>
  </si>
  <si>
    <t>Развитие улично-дорожной сети в городах (поселках городского типа)</t>
  </si>
  <si>
    <t>Социально-экономическая целевая программа Архангельской области "Развитие жилищно-коммунального строительства в Архангельской области" на 2005-2008 годы. Подпрограмма "Дом для молодой семьи"</t>
  </si>
  <si>
    <t>в том числе: субсидия для развития улично-дорожной сети в городах (поселках городского типа)</t>
  </si>
  <si>
    <t>Проведение капитального ремонта многоквартирных домов</t>
  </si>
  <si>
    <t>688</t>
  </si>
  <si>
    <t>Переселение граждан из аварийного жилищного фонда</t>
  </si>
  <si>
    <t>689</t>
  </si>
  <si>
    <t>Компенсации членам семей погибших военнослужащих</t>
  </si>
  <si>
    <t>Совершенствование медицинской помощи больным с сосудистыми заболеваниями</t>
  </si>
  <si>
    <t>547</t>
  </si>
  <si>
    <t>473</t>
  </si>
  <si>
    <t>в том числе: субсидия на возмещение затрат МУП "Водоканал" по оплате стоимости аренды имущества МУП "МКП № 1"</t>
  </si>
  <si>
    <t>субсидия на возмещение затрат МУП "Горсвет"за потребленную электрическую энергию по муниципальным электрическим сетям</t>
  </si>
  <si>
    <t xml:space="preserve">в том числе: субсидия на оказание высокотехнологичной медицинской помощи гражданам Российской Федерации </t>
  </si>
  <si>
    <t>в том числе: резервный фонд мэрии города на финансирование непредвиденных расходов территориальных округов города Архангельска</t>
  </si>
  <si>
    <t>Утверждено по бюджету, тыс. руб.</t>
  </si>
  <si>
    <t>Уточнен. бюджетные назначения, тыс. руб.</t>
  </si>
  <si>
    <t>Процент исполнения к уточн. бюдж. назнач.</t>
  </si>
  <si>
    <t>целевым статьям и видам расходов функциональной классификации</t>
  </si>
  <si>
    <t>расходов бюджетов Российской Федерации</t>
  </si>
  <si>
    <t>17 565</t>
  </si>
  <si>
    <t>3 149</t>
  </si>
  <si>
    <t>93 490</t>
  </si>
  <si>
    <t>4 751</t>
  </si>
  <si>
    <t>5 404</t>
  </si>
  <si>
    <t>-9 207</t>
  </si>
  <si>
    <t>0</t>
  </si>
  <si>
    <t>331</t>
  </si>
  <si>
    <t xml:space="preserve"> </t>
  </si>
  <si>
    <t>к решению Архангельского</t>
  </si>
  <si>
    <t>от                              №</t>
  </si>
  <si>
    <t>Распределение расходов городского бюджета за 2007 год по разделам, подразделам,</t>
  </si>
  <si>
    <t>городского Совета депутатов</t>
  </si>
  <si>
    <t>ПРИЛОЖЕНИЕ № 4</t>
  </si>
  <si>
    <t>Кассовое исполнение, тыс. руб.</t>
  </si>
  <si>
    <t>Федеральная целевая программа "Жилище" на 2002-2010 годы (второй этап)</t>
  </si>
  <si>
    <t>______________________________________</t>
  </si>
  <si>
    <t>в том числе: субвенция на реализацию областной адресной инвестиционной программы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</si>
</sst>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168" fontId="0" fillId="0" borderId="1" xfId="0" applyNumberFormat="1" applyBorder="1" applyAlignment="1">
      <alignment/>
    </xf>
    <xf numFmtId="168" fontId="4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49" fontId="4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3" fontId="0" fillId="0" borderId="4" xfId="0" applyNumberFormat="1" applyBorder="1" applyAlignment="1">
      <alignment vertical="center"/>
    </xf>
    <xf numFmtId="0" fontId="0" fillId="0" borderId="4" xfId="0" applyBorder="1" applyAlignment="1">
      <alignment/>
    </xf>
    <xf numFmtId="49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49" fontId="9" fillId="0" borderId="4" xfId="0" applyNumberFormat="1" applyFont="1" applyBorder="1" applyAlignment="1">
      <alignment horizontal="center" wrapText="1"/>
    </xf>
    <xf numFmtId="3" fontId="9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49" fontId="1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left" wrapText="1"/>
    </xf>
    <xf numFmtId="0" fontId="3" fillId="0" borderId="5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3" fontId="4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/>
    </xf>
    <xf numFmtId="0" fontId="6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3" fontId="0" fillId="0" borderId="4" xfId="0" applyNumberFormat="1" applyBorder="1" applyAlignment="1">
      <alignment/>
    </xf>
    <xf numFmtId="0" fontId="3" fillId="0" borderId="4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3" fillId="0" borderId="5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3" fontId="4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3" fontId="1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17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Alignment="1">
      <alignment/>
    </xf>
    <xf numFmtId="49" fontId="2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0"/>
  <sheetViews>
    <sheetView tabSelected="1" workbookViewId="0" topLeftCell="A58">
      <selection activeCell="N81" sqref="N81"/>
    </sheetView>
  </sheetViews>
  <sheetFormatPr defaultColWidth="9.00390625" defaultRowHeight="12.75"/>
  <cols>
    <col min="1" max="1" width="72.00390625" style="2" customWidth="1"/>
    <col min="2" max="2" width="2.125" style="0" hidden="1" customWidth="1"/>
    <col min="3" max="3" width="4.375" style="19" customWidth="1"/>
    <col min="4" max="4" width="4.625" style="19" customWidth="1"/>
    <col min="5" max="5" width="8.75390625" style="18" customWidth="1"/>
    <col min="6" max="6" width="4.375" style="19" customWidth="1"/>
    <col min="7" max="7" width="11.125" style="7" hidden="1" customWidth="1"/>
    <col min="8" max="9" width="10.375" style="0" hidden="1" customWidth="1"/>
    <col min="10" max="10" width="10.875" style="10" hidden="1" customWidth="1"/>
    <col min="11" max="11" width="10.75390625" style="0" customWidth="1"/>
    <col min="12" max="12" width="10.375" style="0" hidden="1" customWidth="1"/>
  </cols>
  <sheetData>
    <row r="1" spans="3:12" ht="16.5">
      <c r="C1" s="174" t="s">
        <v>380</v>
      </c>
      <c r="D1" s="181"/>
      <c r="E1" s="181"/>
      <c r="F1" s="181"/>
      <c r="G1" s="181"/>
      <c r="H1" s="181"/>
      <c r="I1" s="181"/>
      <c r="J1" s="181"/>
      <c r="K1" s="181"/>
      <c r="L1" s="181"/>
    </row>
    <row r="2" spans="10:12" ht="16.5">
      <c r="J2" s="20"/>
      <c r="K2" s="21"/>
      <c r="L2" s="21"/>
    </row>
    <row r="3" spans="3:12" ht="16.5">
      <c r="C3" s="180" t="s">
        <v>376</v>
      </c>
      <c r="D3" s="181"/>
      <c r="E3" s="181"/>
      <c r="F3" s="181"/>
      <c r="G3" s="181"/>
      <c r="H3" s="181"/>
      <c r="I3" s="181"/>
      <c r="J3" s="181"/>
      <c r="K3" s="181"/>
      <c r="L3" s="181"/>
    </row>
    <row r="4" spans="3:12" ht="16.5">
      <c r="C4" s="180" t="s">
        <v>379</v>
      </c>
      <c r="D4" s="181"/>
      <c r="E4" s="181"/>
      <c r="F4" s="181"/>
      <c r="G4" s="181"/>
      <c r="H4" s="181"/>
      <c r="I4" s="181"/>
      <c r="J4" s="181"/>
      <c r="K4" s="181"/>
      <c r="L4" s="181"/>
    </row>
    <row r="5" spans="3:12" ht="16.5">
      <c r="C5" s="180" t="s">
        <v>377</v>
      </c>
      <c r="D5" s="181"/>
      <c r="E5" s="181"/>
      <c r="F5" s="181"/>
      <c r="G5" s="181"/>
      <c r="H5" s="181"/>
      <c r="I5" s="181"/>
      <c r="J5" s="181"/>
      <c r="K5" s="181"/>
      <c r="L5" s="181"/>
    </row>
    <row r="6" spans="1:10" s="23" customFormat="1" ht="16.5">
      <c r="A6" s="22"/>
      <c r="C6" s="24"/>
      <c r="D6" s="24"/>
      <c r="E6" s="25"/>
      <c r="F6" s="24"/>
      <c r="G6" s="26"/>
      <c r="J6" s="27"/>
    </row>
    <row r="7" spans="1:12" ht="16.5">
      <c r="A7" s="192" t="s">
        <v>378</v>
      </c>
      <c r="B7" s="193"/>
      <c r="C7" s="194"/>
      <c r="D7" s="194"/>
      <c r="E7" s="193"/>
      <c r="F7" s="194"/>
      <c r="G7" s="195"/>
      <c r="H7" s="193"/>
      <c r="I7" s="193"/>
      <c r="J7" s="196"/>
      <c r="K7" s="193"/>
      <c r="L7" s="193"/>
    </row>
    <row r="8" spans="1:12" ht="16.5">
      <c r="A8" s="192" t="s">
        <v>365</v>
      </c>
      <c r="B8" s="193"/>
      <c r="C8" s="194"/>
      <c r="D8" s="194"/>
      <c r="E8" s="193"/>
      <c r="F8" s="194"/>
      <c r="G8" s="195"/>
      <c r="H8" s="193"/>
      <c r="I8" s="193"/>
      <c r="J8" s="196"/>
      <c r="K8" s="193"/>
      <c r="L8" s="193"/>
    </row>
    <row r="9" spans="1:12" ht="16.5">
      <c r="A9" s="192" t="s">
        <v>366</v>
      </c>
      <c r="B9" s="193"/>
      <c r="C9" s="194"/>
      <c r="D9" s="194"/>
      <c r="E9" s="193"/>
      <c r="F9" s="194"/>
      <c r="G9" s="195"/>
      <c r="H9" s="193"/>
      <c r="I9" s="193"/>
      <c r="J9" s="196"/>
      <c r="K9" s="193"/>
      <c r="L9" s="193"/>
    </row>
    <row r="10" spans="1:7" ht="16.5" customHeight="1">
      <c r="A10" s="3"/>
      <c r="B10" s="4"/>
      <c r="C10" s="4"/>
      <c r="D10" s="4"/>
      <c r="E10" s="4"/>
      <c r="F10" s="4"/>
      <c r="G10" s="5"/>
    </row>
    <row r="11" spans="1:12" ht="15" customHeight="1">
      <c r="A11" s="189" t="s">
        <v>0</v>
      </c>
      <c r="B11" s="123"/>
      <c r="C11" s="169" t="s">
        <v>90</v>
      </c>
      <c r="D11" s="169" t="s">
        <v>127</v>
      </c>
      <c r="E11" s="165" t="s">
        <v>128</v>
      </c>
      <c r="F11" s="200" t="s">
        <v>129</v>
      </c>
      <c r="G11" s="197" t="s">
        <v>173</v>
      </c>
      <c r="H11" s="197" t="s">
        <v>173</v>
      </c>
      <c r="I11" s="199" t="s">
        <v>362</v>
      </c>
      <c r="J11" s="198" t="s">
        <v>363</v>
      </c>
      <c r="K11" s="190" t="s">
        <v>381</v>
      </c>
      <c r="L11" s="191" t="s">
        <v>364</v>
      </c>
    </row>
    <row r="12" spans="1:12" ht="37.5" customHeight="1">
      <c r="A12" s="189"/>
      <c r="B12" s="123"/>
      <c r="C12" s="169"/>
      <c r="D12" s="169"/>
      <c r="E12" s="165"/>
      <c r="F12" s="200"/>
      <c r="G12" s="197"/>
      <c r="H12" s="197"/>
      <c r="I12" s="199"/>
      <c r="J12" s="198"/>
      <c r="K12" s="190"/>
      <c r="L12" s="191"/>
    </row>
    <row r="13" spans="1:12" ht="12.75" customHeight="1">
      <c r="A13" s="189">
        <v>1</v>
      </c>
      <c r="B13" s="165"/>
      <c r="C13" s="124">
        <v>2</v>
      </c>
      <c r="D13" s="124" t="s">
        <v>106</v>
      </c>
      <c r="E13" s="125">
        <v>4</v>
      </c>
      <c r="F13" s="126" t="s">
        <v>122</v>
      </c>
      <c r="G13" s="6">
        <v>6</v>
      </c>
      <c r="H13" s="9"/>
      <c r="I13" s="12">
        <v>6</v>
      </c>
      <c r="J13" s="127">
        <v>7</v>
      </c>
      <c r="K13" s="11">
        <v>6</v>
      </c>
      <c r="L13" s="12">
        <v>9</v>
      </c>
    </row>
    <row r="14" spans="1:12" ht="10.5" customHeight="1">
      <c r="A14" s="28"/>
      <c r="B14" s="29"/>
      <c r="C14" s="30"/>
      <c r="D14" s="30"/>
      <c r="E14" s="31"/>
      <c r="F14" s="30"/>
      <c r="G14" s="32"/>
      <c r="H14" s="33"/>
      <c r="I14" s="33"/>
      <c r="J14" s="128"/>
      <c r="K14" s="141"/>
      <c r="L14" s="14"/>
    </row>
    <row r="15" spans="1:12" ht="15.75" hidden="1">
      <c r="A15" s="166" t="s">
        <v>10</v>
      </c>
      <c r="B15" s="167"/>
      <c r="C15" s="34"/>
      <c r="D15" s="34"/>
      <c r="E15" s="168"/>
      <c r="F15" s="182"/>
      <c r="G15" s="37"/>
      <c r="H15" s="38"/>
      <c r="I15" s="38"/>
      <c r="J15" s="129"/>
      <c r="K15" s="142"/>
      <c r="L15" s="14"/>
    </row>
    <row r="16" spans="1:12" ht="14.25" customHeight="1">
      <c r="A16" s="166"/>
      <c r="B16" s="167"/>
      <c r="C16" s="39" t="s">
        <v>91</v>
      </c>
      <c r="D16" s="39"/>
      <c r="E16" s="168"/>
      <c r="F16" s="182"/>
      <c r="G16" s="40">
        <f>G17+G21+G28+G39+G43+G47+G51+G57</f>
        <v>543600</v>
      </c>
      <c r="H16" s="41"/>
      <c r="I16" s="42">
        <f>I17+I21+I28+I39+I47+I51+I57</f>
        <v>357548</v>
      </c>
      <c r="J16" s="130">
        <f>J17+J21+J28+J39+J43+J47+J51+J57</f>
        <v>489650</v>
      </c>
      <c r="K16" s="143">
        <f>K17+K21+K28+K39+K47+K51+K57</f>
        <v>493894</v>
      </c>
      <c r="L16" s="15">
        <f>K16/J16*100</f>
        <v>100.86674155008679</v>
      </c>
    </row>
    <row r="17" spans="1:12" ht="25.5" customHeight="1">
      <c r="A17" s="163" t="s">
        <v>11</v>
      </c>
      <c r="B17" s="164"/>
      <c r="C17" s="44" t="s">
        <v>91</v>
      </c>
      <c r="D17" s="44" t="s">
        <v>92</v>
      </c>
      <c r="E17" s="45"/>
      <c r="F17" s="36"/>
      <c r="G17" s="46">
        <f>G19</f>
        <v>1560</v>
      </c>
      <c r="H17" s="41"/>
      <c r="I17" s="47">
        <f>I18</f>
        <v>1560</v>
      </c>
      <c r="J17" s="131">
        <f>J19</f>
        <v>1560</v>
      </c>
      <c r="K17" s="144">
        <f>K18</f>
        <v>811</v>
      </c>
      <c r="L17" s="16">
        <f aca="true" t="shared" si="0" ref="L17:L80">K17/J17*100</f>
        <v>51.98717948717949</v>
      </c>
    </row>
    <row r="18" spans="1:12" ht="14.25" customHeight="1">
      <c r="A18" s="187" t="s">
        <v>50</v>
      </c>
      <c r="B18" s="188"/>
      <c r="C18" s="44" t="s">
        <v>91</v>
      </c>
      <c r="D18" s="44" t="s">
        <v>92</v>
      </c>
      <c r="E18" s="44" t="s">
        <v>86</v>
      </c>
      <c r="F18" s="36"/>
      <c r="G18" s="48">
        <f>G19</f>
        <v>1560</v>
      </c>
      <c r="H18" s="41"/>
      <c r="I18" s="47">
        <f>I19</f>
        <v>1560</v>
      </c>
      <c r="J18" s="131">
        <f>J19</f>
        <v>1560</v>
      </c>
      <c r="K18" s="144">
        <f>K19</f>
        <v>811</v>
      </c>
      <c r="L18" s="16">
        <f t="shared" si="0"/>
        <v>51.98717948717949</v>
      </c>
    </row>
    <row r="19" spans="1:12" ht="15.75" customHeight="1">
      <c r="A19" s="183" t="s">
        <v>186</v>
      </c>
      <c r="B19" s="184"/>
      <c r="C19" s="44" t="s">
        <v>91</v>
      </c>
      <c r="D19" s="44" t="s">
        <v>92</v>
      </c>
      <c r="E19" s="44" t="s">
        <v>86</v>
      </c>
      <c r="F19" s="44" t="s">
        <v>37</v>
      </c>
      <c r="G19" s="48">
        <v>1560</v>
      </c>
      <c r="H19" s="41"/>
      <c r="I19" s="47">
        <v>1560</v>
      </c>
      <c r="J19" s="131">
        <v>1560</v>
      </c>
      <c r="K19" s="144">
        <v>811</v>
      </c>
      <c r="L19" s="16">
        <f t="shared" si="0"/>
        <v>51.98717948717949</v>
      </c>
    </row>
    <row r="20" spans="1:12" ht="10.5" customHeight="1">
      <c r="A20" s="49"/>
      <c r="B20" s="50"/>
      <c r="C20" s="44"/>
      <c r="D20" s="44"/>
      <c r="E20" s="44"/>
      <c r="F20" s="44"/>
      <c r="G20" s="48"/>
      <c r="H20" s="41"/>
      <c r="I20" s="47"/>
      <c r="J20" s="132"/>
      <c r="K20" s="145"/>
      <c r="L20" s="16"/>
    </row>
    <row r="21" spans="1:12" ht="25.5" customHeight="1">
      <c r="A21" s="185" t="s">
        <v>12</v>
      </c>
      <c r="B21" s="186"/>
      <c r="C21" s="44" t="s">
        <v>91</v>
      </c>
      <c r="D21" s="44" t="s">
        <v>93</v>
      </c>
      <c r="E21" s="44"/>
      <c r="F21" s="36"/>
      <c r="G21" s="46">
        <f>G22</f>
        <v>23270</v>
      </c>
      <c r="H21" s="41"/>
      <c r="I21" s="47">
        <f>I22</f>
        <v>23270</v>
      </c>
      <c r="J21" s="131">
        <f>J22</f>
        <v>22999</v>
      </c>
      <c r="K21" s="144">
        <f>K22</f>
        <v>22725</v>
      </c>
      <c r="L21" s="16">
        <f t="shared" si="0"/>
        <v>98.80864385408061</v>
      </c>
    </row>
    <row r="22" spans="1:12" ht="14.25" customHeight="1">
      <c r="A22" s="187" t="s">
        <v>50</v>
      </c>
      <c r="B22" s="188"/>
      <c r="C22" s="44" t="s">
        <v>91</v>
      </c>
      <c r="D22" s="44" t="s">
        <v>93</v>
      </c>
      <c r="E22" s="44" t="s">
        <v>86</v>
      </c>
      <c r="F22" s="44"/>
      <c r="G22" s="46">
        <f>G23+G25+G26</f>
        <v>23270</v>
      </c>
      <c r="H22" s="41"/>
      <c r="I22" s="47">
        <f>I23+I25+I26</f>
        <v>23270</v>
      </c>
      <c r="J22" s="131">
        <f>J23+J25+J26</f>
        <v>22999</v>
      </c>
      <c r="K22" s="144">
        <f>K23+K25+K26</f>
        <v>22725</v>
      </c>
      <c r="L22" s="16">
        <f t="shared" si="0"/>
        <v>98.80864385408061</v>
      </c>
    </row>
    <row r="23" spans="1:12" ht="16.5" customHeight="1">
      <c r="A23" s="51" t="s">
        <v>51</v>
      </c>
      <c r="B23" s="50"/>
      <c r="C23" s="44" t="s">
        <v>91</v>
      </c>
      <c r="D23" s="44" t="s">
        <v>93</v>
      </c>
      <c r="E23" s="44" t="s">
        <v>86</v>
      </c>
      <c r="F23" s="44" t="s">
        <v>38</v>
      </c>
      <c r="G23" s="46">
        <v>19825</v>
      </c>
      <c r="H23" s="41"/>
      <c r="I23" s="47">
        <v>19825</v>
      </c>
      <c r="J23" s="131">
        <v>19635</v>
      </c>
      <c r="K23" s="144">
        <v>19367</v>
      </c>
      <c r="L23" s="16">
        <f t="shared" si="0"/>
        <v>98.63509039979628</v>
      </c>
    </row>
    <row r="24" spans="1:12" ht="14.25" customHeight="1">
      <c r="A24" s="52" t="s">
        <v>184</v>
      </c>
      <c r="B24" s="50"/>
      <c r="C24" s="44"/>
      <c r="D24" s="44"/>
      <c r="E24" s="44"/>
      <c r="F24" s="44"/>
      <c r="G24" s="53">
        <v>3500</v>
      </c>
      <c r="H24" s="41"/>
      <c r="I24" s="54">
        <v>3500</v>
      </c>
      <c r="J24" s="133">
        <v>3500</v>
      </c>
      <c r="K24" s="146">
        <v>3451</v>
      </c>
      <c r="L24" s="17">
        <f t="shared" si="0"/>
        <v>98.6</v>
      </c>
    </row>
    <row r="25" spans="1:12" ht="16.5" customHeight="1">
      <c r="A25" s="55" t="s">
        <v>187</v>
      </c>
      <c r="B25" s="50"/>
      <c r="C25" s="44" t="s">
        <v>91</v>
      </c>
      <c r="D25" s="44" t="s">
        <v>93</v>
      </c>
      <c r="E25" s="44" t="s">
        <v>86</v>
      </c>
      <c r="F25" s="44" t="s">
        <v>39</v>
      </c>
      <c r="G25" s="46">
        <v>1560</v>
      </c>
      <c r="H25" s="41"/>
      <c r="I25" s="47">
        <v>1560</v>
      </c>
      <c r="J25" s="131">
        <v>1529</v>
      </c>
      <c r="K25" s="144">
        <v>1526</v>
      </c>
      <c r="L25" s="16">
        <f t="shared" si="0"/>
        <v>99.80379332897319</v>
      </c>
    </row>
    <row r="26" spans="1:12" ht="16.5" customHeight="1">
      <c r="A26" s="55" t="s">
        <v>188</v>
      </c>
      <c r="B26" s="50"/>
      <c r="C26" s="44" t="s">
        <v>91</v>
      </c>
      <c r="D26" s="44" t="s">
        <v>93</v>
      </c>
      <c r="E26" s="44" t="s">
        <v>86</v>
      </c>
      <c r="F26" s="44" t="s">
        <v>40</v>
      </c>
      <c r="G26" s="46">
        <v>1885</v>
      </c>
      <c r="H26" s="41"/>
      <c r="I26" s="47">
        <v>1885</v>
      </c>
      <c r="J26" s="131">
        <v>1835</v>
      </c>
      <c r="K26" s="144">
        <v>1832</v>
      </c>
      <c r="L26" s="16">
        <f t="shared" si="0"/>
        <v>99.83651226158038</v>
      </c>
    </row>
    <row r="27" spans="1:12" ht="10.5" customHeight="1">
      <c r="A27" s="51"/>
      <c r="B27" s="50"/>
      <c r="C27" s="44"/>
      <c r="D27" s="44"/>
      <c r="E27" s="44"/>
      <c r="F27" s="44"/>
      <c r="G27" s="56"/>
      <c r="H27" s="41"/>
      <c r="I27" s="47"/>
      <c r="J27" s="132"/>
      <c r="K27" s="145"/>
      <c r="L27" s="16"/>
    </row>
    <row r="28" spans="1:12" ht="37.5" customHeight="1">
      <c r="A28" s="57" t="s">
        <v>13</v>
      </c>
      <c r="B28" s="58"/>
      <c r="C28" s="44" t="s">
        <v>91</v>
      </c>
      <c r="D28" s="44" t="s">
        <v>94</v>
      </c>
      <c r="E28" s="35"/>
      <c r="F28" s="44"/>
      <c r="G28" s="46">
        <f>G29+G32</f>
        <v>144090</v>
      </c>
      <c r="H28" s="41"/>
      <c r="I28" s="47">
        <f>I29+I32</f>
        <v>143478</v>
      </c>
      <c r="J28" s="131">
        <f>J29+J32</f>
        <v>149528</v>
      </c>
      <c r="K28" s="144">
        <f>K29+K32</f>
        <v>149517</v>
      </c>
      <c r="L28" s="16">
        <f t="shared" si="0"/>
        <v>99.99264351827082</v>
      </c>
    </row>
    <row r="29" spans="1:12" ht="16.5" customHeight="1">
      <c r="A29" s="187" t="s">
        <v>50</v>
      </c>
      <c r="B29" s="188"/>
      <c r="C29" s="44" t="s">
        <v>91</v>
      </c>
      <c r="D29" s="44" t="s">
        <v>94</v>
      </c>
      <c r="E29" s="44" t="s">
        <v>86</v>
      </c>
      <c r="F29" s="44"/>
      <c r="G29" s="46">
        <f>G30</f>
        <v>135650</v>
      </c>
      <c r="H29" s="41"/>
      <c r="I29" s="47">
        <f>I30</f>
        <v>135090</v>
      </c>
      <c r="J29" s="131">
        <f>J30</f>
        <v>141088</v>
      </c>
      <c r="K29" s="144">
        <f>K30</f>
        <v>141077</v>
      </c>
      <c r="L29" s="16">
        <f t="shared" si="0"/>
        <v>99.99220344749376</v>
      </c>
    </row>
    <row r="30" spans="1:12" ht="16.5" customHeight="1">
      <c r="A30" s="51" t="s">
        <v>51</v>
      </c>
      <c r="B30" s="50"/>
      <c r="C30" s="44" t="s">
        <v>91</v>
      </c>
      <c r="D30" s="44" t="s">
        <v>94</v>
      </c>
      <c r="E30" s="44" t="s">
        <v>86</v>
      </c>
      <c r="F30" s="44" t="s">
        <v>38</v>
      </c>
      <c r="G30" s="46">
        <v>135650</v>
      </c>
      <c r="H30" s="41"/>
      <c r="I30" s="47">
        <v>135090</v>
      </c>
      <c r="J30" s="131">
        <v>141088</v>
      </c>
      <c r="K30" s="144">
        <v>141077</v>
      </c>
      <c r="L30" s="16">
        <f t="shared" si="0"/>
        <v>99.99220344749376</v>
      </c>
    </row>
    <row r="31" spans="1:12" ht="14.25" customHeight="1">
      <c r="A31" s="52" t="s">
        <v>184</v>
      </c>
      <c r="B31" s="50"/>
      <c r="C31" s="44"/>
      <c r="D31" s="44"/>
      <c r="E31" s="44"/>
      <c r="F31" s="44"/>
      <c r="G31" s="53">
        <v>5560</v>
      </c>
      <c r="H31" s="41"/>
      <c r="I31" s="54">
        <v>5000</v>
      </c>
      <c r="J31" s="133">
        <v>7556</v>
      </c>
      <c r="K31" s="146">
        <v>7551</v>
      </c>
      <c r="L31" s="17">
        <f t="shared" si="0"/>
        <v>99.93382742191635</v>
      </c>
    </row>
    <row r="32" spans="1:12" ht="16.5" customHeight="1">
      <c r="A32" s="59" t="s">
        <v>245</v>
      </c>
      <c r="B32" s="60"/>
      <c r="C32" s="61" t="s">
        <v>91</v>
      </c>
      <c r="D32" s="61" t="s">
        <v>94</v>
      </c>
      <c r="E32" s="61" t="s">
        <v>208</v>
      </c>
      <c r="F32" s="61"/>
      <c r="G32" s="62">
        <f>G33</f>
        <v>8440</v>
      </c>
      <c r="H32" s="41"/>
      <c r="I32" s="47">
        <f>I33</f>
        <v>8388</v>
      </c>
      <c r="J32" s="134">
        <f>J33</f>
        <v>8440</v>
      </c>
      <c r="K32" s="147">
        <f>K33</f>
        <v>8440</v>
      </c>
      <c r="L32" s="16">
        <f t="shared" si="0"/>
        <v>100</v>
      </c>
    </row>
    <row r="33" spans="1:12" ht="16.5" customHeight="1">
      <c r="A33" s="59" t="s">
        <v>246</v>
      </c>
      <c r="B33" s="60"/>
      <c r="C33" s="61" t="s">
        <v>91</v>
      </c>
      <c r="D33" s="61" t="s">
        <v>94</v>
      </c>
      <c r="E33" s="61" t="s">
        <v>247</v>
      </c>
      <c r="F33" s="61"/>
      <c r="G33" s="62">
        <f>G34+G35+G36+G37</f>
        <v>8440</v>
      </c>
      <c r="H33" s="41"/>
      <c r="I33" s="47">
        <f>I34+I35+I36+I37</f>
        <v>8388</v>
      </c>
      <c r="J33" s="134">
        <f>J34+J35+J36+J37</f>
        <v>8440</v>
      </c>
      <c r="K33" s="147">
        <f>K34+K35+K36+K37</f>
        <v>8440</v>
      </c>
      <c r="L33" s="16">
        <f t="shared" si="0"/>
        <v>100</v>
      </c>
    </row>
    <row r="34" spans="1:12" ht="81" customHeight="1">
      <c r="A34" s="63" t="s">
        <v>249</v>
      </c>
      <c r="B34" s="60"/>
      <c r="C34" s="61" t="s">
        <v>91</v>
      </c>
      <c r="D34" s="61" t="s">
        <v>94</v>
      </c>
      <c r="E34" s="61" t="s">
        <v>247</v>
      </c>
      <c r="F34" s="61" t="s">
        <v>250</v>
      </c>
      <c r="G34" s="62">
        <v>17</v>
      </c>
      <c r="H34" s="41"/>
      <c r="I34" s="47">
        <v>17</v>
      </c>
      <c r="J34" s="134">
        <v>17</v>
      </c>
      <c r="K34" s="147">
        <v>17</v>
      </c>
      <c r="L34" s="16">
        <f t="shared" si="0"/>
        <v>100</v>
      </c>
    </row>
    <row r="35" spans="1:12" ht="32.25" customHeight="1">
      <c r="A35" s="63" t="s">
        <v>248</v>
      </c>
      <c r="B35" s="50"/>
      <c r="C35" s="61" t="s">
        <v>91</v>
      </c>
      <c r="D35" s="61" t="s">
        <v>94</v>
      </c>
      <c r="E35" s="61" t="s">
        <v>247</v>
      </c>
      <c r="F35" s="61" t="s">
        <v>251</v>
      </c>
      <c r="G35" s="46">
        <v>587</v>
      </c>
      <c r="H35" s="41"/>
      <c r="I35" s="47">
        <v>587</v>
      </c>
      <c r="J35" s="131">
        <v>587</v>
      </c>
      <c r="K35" s="144">
        <v>587</v>
      </c>
      <c r="L35" s="16">
        <f t="shared" si="0"/>
        <v>100</v>
      </c>
    </row>
    <row r="36" spans="1:12" ht="49.5" customHeight="1">
      <c r="A36" s="63" t="s">
        <v>252</v>
      </c>
      <c r="B36" s="50"/>
      <c r="C36" s="61" t="s">
        <v>91</v>
      </c>
      <c r="D36" s="61" t="s">
        <v>94</v>
      </c>
      <c r="E36" s="61" t="s">
        <v>247</v>
      </c>
      <c r="F36" s="61" t="s">
        <v>253</v>
      </c>
      <c r="G36" s="46">
        <v>4999</v>
      </c>
      <c r="H36" s="41"/>
      <c r="I36" s="47">
        <v>4989</v>
      </c>
      <c r="J36" s="131">
        <v>4999</v>
      </c>
      <c r="K36" s="144">
        <v>4999</v>
      </c>
      <c r="L36" s="16">
        <f t="shared" si="0"/>
        <v>100</v>
      </c>
    </row>
    <row r="37" spans="1:12" ht="48" customHeight="1">
      <c r="A37" s="63" t="s">
        <v>254</v>
      </c>
      <c r="B37" s="50"/>
      <c r="C37" s="61" t="s">
        <v>91</v>
      </c>
      <c r="D37" s="61" t="s">
        <v>94</v>
      </c>
      <c r="E37" s="61" t="s">
        <v>247</v>
      </c>
      <c r="F37" s="61" t="s">
        <v>255</v>
      </c>
      <c r="G37" s="46">
        <v>2837</v>
      </c>
      <c r="H37" s="41"/>
      <c r="I37" s="47">
        <v>2795</v>
      </c>
      <c r="J37" s="131">
        <v>2837</v>
      </c>
      <c r="K37" s="144">
        <v>2837</v>
      </c>
      <c r="L37" s="16">
        <f t="shared" si="0"/>
        <v>100</v>
      </c>
    </row>
    <row r="38" spans="1:12" ht="10.5" customHeight="1">
      <c r="A38" s="51"/>
      <c r="B38" s="50"/>
      <c r="C38" s="44"/>
      <c r="D38" s="44"/>
      <c r="E38" s="44"/>
      <c r="F38" s="44"/>
      <c r="G38" s="46"/>
      <c r="H38" s="41"/>
      <c r="I38" s="47"/>
      <c r="J38" s="132"/>
      <c r="K38" s="145"/>
      <c r="L38" s="16"/>
    </row>
    <row r="39" spans="1:12" ht="26.25" customHeight="1">
      <c r="A39" s="43" t="s">
        <v>14</v>
      </c>
      <c r="B39" s="50"/>
      <c r="C39" s="44" t="s">
        <v>91</v>
      </c>
      <c r="D39" s="44" t="s">
        <v>95</v>
      </c>
      <c r="E39" s="35"/>
      <c r="F39" s="44"/>
      <c r="G39" s="46">
        <f>G41</f>
        <v>19757</v>
      </c>
      <c r="H39" s="41"/>
      <c r="I39" s="47">
        <f>I40</f>
        <v>19757</v>
      </c>
      <c r="J39" s="131">
        <f>J41</f>
        <v>19357</v>
      </c>
      <c r="K39" s="144">
        <f>K40</f>
        <v>19194</v>
      </c>
      <c r="L39" s="16">
        <f t="shared" si="0"/>
        <v>99.15792736477759</v>
      </c>
    </row>
    <row r="40" spans="1:12" ht="16.5" customHeight="1">
      <c r="A40" s="187" t="s">
        <v>50</v>
      </c>
      <c r="B40" s="188"/>
      <c r="C40" s="44" t="s">
        <v>91</v>
      </c>
      <c r="D40" s="44" t="s">
        <v>95</v>
      </c>
      <c r="E40" s="44" t="s">
        <v>86</v>
      </c>
      <c r="F40" s="44"/>
      <c r="G40" s="46">
        <f>G41</f>
        <v>19757</v>
      </c>
      <c r="H40" s="41"/>
      <c r="I40" s="47">
        <f>I41</f>
        <v>19757</v>
      </c>
      <c r="J40" s="131">
        <f>J41</f>
        <v>19357</v>
      </c>
      <c r="K40" s="144">
        <f>K41</f>
        <v>19194</v>
      </c>
      <c r="L40" s="16">
        <f t="shared" si="0"/>
        <v>99.15792736477759</v>
      </c>
    </row>
    <row r="41" spans="1:12" ht="16.5" customHeight="1">
      <c r="A41" s="51" t="s">
        <v>51</v>
      </c>
      <c r="B41" s="50"/>
      <c r="C41" s="44" t="s">
        <v>91</v>
      </c>
      <c r="D41" s="44" t="s">
        <v>95</v>
      </c>
      <c r="E41" s="44" t="s">
        <v>86</v>
      </c>
      <c r="F41" s="44" t="s">
        <v>38</v>
      </c>
      <c r="G41" s="46">
        <v>19757</v>
      </c>
      <c r="H41" s="41"/>
      <c r="I41" s="47">
        <v>19757</v>
      </c>
      <c r="J41" s="131">
        <v>19357</v>
      </c>
      <c r="K41" s="144">
        <v>19194</v>
      </c>
      <c r="L41" s="16">
        <f t="shared" si="0"/>
        <v>99.15792736477759</v>
      </c>
    </row>
    <row r="42" spans="1:12" ht="12" customHeight="1" hidden="1">
      <c r="A42" s="64"/>
      <c r="B42" s="50"/>
      <c r="C42" s="65"/>
      <c r="D42" s="65"/>
      <c r="E42" s="65"/>
      <c r="F42" s="65"/>
      <c r="G42" s="66"/>
      <c r="H42" s="41"/>
      <c r="I42" s="47"/>
      <c r="J42" s="135"/>
      <c r="K42" s="148"/>
      <c r="L42" s="16" t="e">
        <f t="shared" si="0"/>
        <v>#DIV/0!</v>
      </c>
    </row>
    <row r="43" spans="1:12" ht="14.25" customHeight="1" hidden="1">
      <c r="A43" s="43" t="s">
        <v>15</v>
      </c>
      <c r="B43" s="67"/>
      <c r="C43" s="44" t="s">
        <v>91</v>
      </c>
      <c r="D43" s="44" t="s">
        <v>96</v>
      </c>
      <c r="E43" s="35"/>
      <c r="F43" s="44"/>
      <c r="G43" s="46">
        <f>G45</f>
        <v>0</v>
      </c>
      <c r="H43" s="41"/>
      <c r="I43" s="47"/>
      <c r="J43" s="131">
        <f>J45</f>
        <v>0</v>
      </c>
      <c r="K43" s="144"/>
      <c r="L43" s="16" t="e">
        <f t="shared" si="0"/>
        <v>#DIV/0!</v>
      </c>
    </row>
    <row r="44" spans="1:12" ht="16.5" customHeight="1" hidden="1">
      <c r="A44" s="68" t="s">
        <v>60</v>
      </c>
      <c r="B44" s="67"/>
      <c r="C44" s="44" t="s">
        <v>91</v>
      </c>
      <c r="D44" s="44" t="s">
        <v>96</v>
      </c>
      <c r="E44" s="44" t="s">
        <v>87</v>
      </c>
      <c r="F44" s="44"/>
      <c r="G44" s="46">
        <f>G45</f>
        <v>0</v>
      </c>
      <c r="H44" s="41"/>
      <c r="I44" s="47"/>
      <c r="J44" s="131">
        <f>J45</f>
        <v>0</v>
      </c>
      <c r="K44" s="144"/>
      <c r="L44" s="16" t="e">
        <f t="shared" si="0"/>
        <v>#DIV/0!</v>
      </c>
    </row>
    <row r="45" spans="1:12" ht="1.5" customHeight="1" hidden="1">
      <c r="A45" s="51" t="s">
        <v>189</v>
      </c>
      <c r="B45" s="67"/>
      <c r="C45" s="44" t="s">
        <v>91</v>
      </c>
      <c r="D45" s="44" t="s">
        <v>96</v>
      </c>
      <c r="E45" s="44" t="s">
        <v>87</v>
      </c>
      <c r="F45" s="44" t="s">
        <v>41</v>
      </c>
      <c r="G45" s="46"/>
      <c r="H45" s="41"/>
      <c r="I45" s="47"/>
      <c r="J45" s="131"/>
      <c r="K45" s="144"/>
      <c r="L45" s="16" t="e">
        <f t="shared" si="0"/>
        <v>#DIV/0!</v>
      </c>
    </row>
    <row r="46" spans="1:12" ht="11.25" customHeight="1">
      <c r="A46" s="51"/>
      <c r="B46" s="67"/>
      <c r="C46" s="44"/>
      <c r="D46" s="44"/>
      <c r="E46" s="44"/>
      <c r="F46" s="44"/>
      <c r="G46" s="46"/>
      <c r="H46" s="41"/>
      <c r="I46" s="47"/>
      <c r="J46" s="131"/>
      <c r="K46" s="144"/>
      <c r="L46" s="16"/>
    </row>
    <row r="47" spans="1:12" ht="15" customHeight="1">
      <c r="A47" s="43" t="s">
        <v>16</v>
      </c>
      <c r="B47" s="67"/>
      <c r="C47" s="44" t="s">
        <v>91</v>
      </c>
      <c r="D47" s="44" t="s">
        <v>97</v>
      </c>
      <c r="E47" s="35"/>
      <c r="F47" s="44"/>
      <c r="G47" s="46">
        <f>G49</f>
        <v>17000</v>
      </c>
      <c r="H47" s="41"/>
      <c r="I47" s="47">
        <f>I48</f>
        <v>17000</v>
      </c>
      <c r="J47" s="131">
        <f>J49</f>
        <v>1910</v>
      </c>
      <c r="K47" s="144">
        <f>K48</f>
        <v>725</v>
      </c>
      <c r="L47" s="16">
        <f t="shared" si="0"/>
        <v>37.95811518324607</v>
      </c>
    </row>
    <row r="48" spans="1:12" ht="16.5" customHeight="1">
      <c r="A48" s="68" t="s">
        <v>107</v>
      </c>
      <c r="B48" s="67"/>
      <c r="C48" s="44" t="s">
        <v>91</v>
      </c>
      <c r="D48" s="44" t="s">
        <v>97</v>
      </c>
      <c r="E48" s="44" t="s">
        <v>88</v>
      </c>
      <c r="F48" s="44"/>
      <c r="G48" s="46">
        <f>G49</f>
        <v>17000</v>
      </c>
      <c r="H48" s="41"/>
      <c r="I48" s="47">
        <f>I49</f>
        <v>17000</v>
      </c>
      <c r="J48" s="131">
        <f>J49</f>
        <v>1910</v>
      </c>
      <c r="K48" s="144">
        <f>K49</f>
        <v>725</v>
      </c>
      <c r="L48" s="16">
        <f t="shared" si="0"/>
        <v>37.95811518324607</v>
      </c>
    </row>
    <row r="49" spans="1:12" ht="16.5" customHeight="1">
      <c r="A49" s="51" t="s">
        <v>61</v>
      </c>
      <c r="B49" s="67"/>
      <c r="C49" s="44" t="s">
        <v>91</v>
      </c>
      <c r="D49" s="44" t="s">
        <v>97</v>
      </c>
      <c r="E49" s="44" t="s">
        <v>88</v>
      </c>
      <c r="F49" s="44" t="s">
        <v>42</v>
      </c>
      <c r="G49" s="46">
        <v>17000</v>
      </c>
      <c r="H49" s="41"/>
      <c r="I49" s="47">
        <v>17000</v>
      </c>
      <c r="J49" s="131">
        <v>1910</v>
      </c>
      <c r="K49" s="144">
        <v>725</v>
      </c>
      <c r="L49" s="16">
        <f t="shared" si="0"/>
        <v>37.95811518324607</v>
      </c>
    </row>
    <row r="50" spans="1:12" ht="10.5" customHeight="1">
      <c r="A50" s="51"/>
      <c r="B50" s="67"/>
      <c r="C50" s="44"/>
      <c r="D50" s="44"/>
      <c r="E50" s="44"/>
      <c r="F50" s="44"/>
      <c r="G50" s="46"/>
      <c r="H50" s="41"/>
      <c r="I50" s="47"/>
      <c r="J50" s="131"/>
      <c r="K50" s="144"/>
      <c r="L50" s="16"/>
    </row>
    <row r="51" spans="1:12" ht="14.25" customHeight="1">
      <c r="A51" s="43" t="s">
        <v>17</v>
      </c>
      <c r="B51" s="67"/>
      <c r="C51" s="44" t="s">
        <v>91</v>
      </c>
      <c r="D51" s="44" t="s">
        <v>98</v>
      </c>
      <c r="E51" s="44"/>
      <c r="F51" s="44"/>
      <c r="G51" s="46">
        <f>G53</f>
        <v>37000</v>
      </c>
      <c r="H51" s="41"/>
      <c r="I51" s="47">
        <f>I52</f>
        <v>37000</v>
      </c>
      <c r="J51" s="131">
        <f>J53</f>
        <v>1570</v>
      </c>
      <c r="K51" s="144">
        <v>0</v>
      </c>
      <c r="L51" s="16">
        <f t="shared" si="0"/>
        <v>0</v>
      </c>
    </row>
    <row r="52" spans="1:12" ht="16.5" customHeight="1">
      <c r="A52" s="68" t="s">
        <v>62</v>
      </c>
      <c r="B52" s="67"/>
      <c r="C52" s="44" t="s">
        <v>91</v>
      </c>
      <c r="D52" s="44" t="s">
        <v>98</v>
      </c>
      <c r="E52" s="44" t="s">
        <v>89</v>
      </c>
      <c r="F52" s="44"/>
      <c r="G52" s="46">
        <f>G53</f>
        <v>37000</v>
      </c>
      <c r="H52" s="41"/>
      <c r="I52" s="47">
        <f>I53</f>
        <v>37000</v>
      </c>
      <c r="J52" s="131">
        <f>J53</f>
        <v>1570</v>
      </c>
      <c r="K52" s="144">
        <v>0</v>
      </c>
      <c r="L52" s="16">
        <f t="shared" si="0"/>
        <v>0</v>
      </c>
    </row>
    <row r="53" spans="1:12" ht="17.25" customHeight="1">
      <c r="A53" s="51" t="s">
        <v>63</v>
      </c>
      <c r="B53" s="67"/>
      <c r="C53" s="44" t="s">
        <v>91</v>
      </c>
      <c r="D53" s="44" t="s">
        <v>98</v>
      </c>
      <c r="E53" s="44" t="s">
        <v>89</v>
      </c>
      <c r="F53" s="44" t="s">
        <v>43</v>
      </c>
      <c r="G53" s="46">
        <v>37000</v>
      </c>
      <c r="H53" s="41"/>
      <c r="I53" s="47">
        <v>37000</v>
      </c>
      <c r="J53" s="131">
        <v>1570</v>
      </c>
      <c r="K53" s="144">
        <v>0</v>
      </c>
      <c r="L53" s="16">
        <f t="shared" si="0"/>
        <v>0</v>
      </c>
    </row>
    <row r="54" spans="1:12" ht="15.75">
      <c r="A54" s="69" t="s">
        <v>239</v>
      </c>
      <c r="B54" s="67"/>
      <c r="C54" s="36"/>
      <c r="D54" s="36"/>
      <c r="E54" s="36"/>
      <c r="F54" s="36"/>
      <c r="G54" s="53">
        <v>8000</v>
      </c>
      <c r="H54" s="41"/>
      <c r="I54" s="54">
        <v>8000</v>
      </c>
      <c r="J54" s="133">
        <v>1570</v>
      </c>
      <c r="K54" s="146">
        <v>0</v>
      </c>
      <c r="L54" s="17">
        <f t="shared" si="0"/>
        <v>0</v>
      </c>
    </row>
    <row r="55" spans="1:12" ht="28.5" customHeight="1">
      <c r="A55" s="69" t="s">
        <v>240</v>
      </c>
      <c r="B55" s="67"/>
      <c r="C55" s="36"/>
      <c r="D55" s="36"/>
      <c r="E55" s="36"/>
      <c r="F55" s="36"/>
      <c r="G55" s="53">
        <v>29000</v>
      </c>
      <c r="H55" s="41"/>
      <c r="I55" s="54">
        <v>29000</v>
      </c>
      <c r="J55" s="133">
        <v>0</v>
      </c>
      <c r="K55" s="146">
        <v>0</v>
      </c>
      <c r="L55" s="17">
        <v>0</v>
      </c>
    </row>
    <row r="56" spans="1:12" ht="12" customHeight="1">
      <c r="A56" s="51"/>
      <c r="B56" s="67"/>
      <c r="C56" s="44"/>
      <c r="D56" s="44"/>
      <c r="E56" s="44"/>
      <c r="F56" s="44"/>
      <c r="G56" s="46"/>
      <c r="H56" s="41"/>
      <c r="I56" s="47"/>
      <c r="J56" s="132"/>
      <c r="K56" s="145"/>
      <c r="L56" s="16"/>
    </row>
    <row r="57" spans="1:12" ht="14.25" customHeight="1">
      <c r="A57" s="43" t="s">
        <v>18</v>
      </c>
      <c r="B57" s="67"/>
      <c r="C57" s="44" t="s">
        <v>91</v>
      </c>
      <c r="D57" s="44" t="s">
        <v>99</v>
      </c>
      <c r="E57" s="44"/>
      <c r="F57" s="44"/>
      <c r="G57" s="46">
        <f>G58+G64+G66+G77+G79</f>
        <v>300923</v>
      </c>
      <c r="H57" s="41"/>
      <c r="I57" s="47">
        <f>I58+I61+I64+I66+I77+I79</f>
        <v>115483</v>
      </c>
      <c r="J57" s="131">
        <f>J58+J64+J66+J77+J79+J61</f>
        <v>292726</v>
      </c>
      <c r="K57" s="144">
        <f>K58+K61+K64+K66+K77+K79</f>
        <v>300922</v>
      </c>
      <c r="L57" s="16">
        <f t="shared" si="0"/>
        <v>102.79988794982337</v>
      </c>
    </row>
    <row r="58" spans="1:12" ht="15.75" customHeight="1">
      <c r="A58" s="187" t="s">
        <v>50</v>
      </c>
      <c r="B58" s="188"/>
      <c r="C58" s="44" t="s">
        <v>91</v>
      </c>
      <c r="D58" s="44" t="s">
        <v>99</v>
      </c>
      <c r="E58" s="44" t="s">
        <v>86</v>
      </c>
      <c r="F58" s="44"/>
      <c r="G58" s="46">
        <f>G59+G62+G60</f>
        <v>20714</v>
      </c>
      <c r="H58" s="41"/>
      <c r="I58" s="47">
        <f>I59+I60</f>
        <v>20714</v>
      </c>
      <c r="J58" s="131">
        <f>J59+J60</f>
        <v>17677</v>
      </c>
      <c r="K58" s="144">
        <f>K59+K60</f>
        <v>17594</v>
      </c>
      <c r="L58" s="16">
        <f t="shared" si="0"/>
        <v>99.53046331391073</v>
      </c>
    </row>
    <row r="59" spans="1:12" ht="15.75" customHeight="1">
      <c r="A59" s="51" t="s">
        <v>51</v>
      </c>
      <c r="B59" s="50"/>
      <c r="C59" s="44" t="s">
        <v>91</v>
      </c>
      <c r="D59" s="44" t="s">
        <v>99</v>
      </c>
      <c r="E59" s="44" t="s">
        <v>86</v>
      </c>
      <c r="F59" s="44" t="s">
        <v>38</v>
      </c>
      <c r="G59" s="46">
        <v>17565</v>
      </c>
      <c r="H59" s="70"/>
      <c r="I59" s="47" t="s">
        <v>367</v>
      </c>
      <c r="J59" s="131">
        <v>17128</v>
      </c>
      <c r="K59" s="144">
        <v>17054</v>
      </c>
      <c r="L59" s="16">
        <f t="shared" si="0"/>
        <v>99.56795889771135</v>
      </c>
    </row>
    <row r="60" spans="1:12" ht="33" customHeight="1">
      <c r="A60" s="51" t="s">
        <v>235</v>
      </c>
      <c r="B60" s="50"/>
      <c r="C60" s="44" t="s">
        <v>91</v>
      </c>
      <c r="D60" s="44" t="s">
        <v>99</v>
      </c>
      <c r="E60" s="44" t="s">
        <v>86</v>
      </c>
      <c r="F60" s="44" t="s">
        <v>236</v>
      </c>
      <c r="G60" s="46">
        <v>3149</v>
      </c>
      <c r="H60" s="70"/>
      <c r="I60" s="47" t="s">
        <v>368</v>
      </c>
      <c r="J60" s="131">
        <v>549</v>
      </c>
      <c r="K60" s="144">
        <v>540</v>
      </c>
      <c r="L60" s="16">
        <f t="shared" si="0"/>
        <v>98.36065573770492</v>
      </c>
    </row>
    <row r="61" spans="1:12" ht="16.5" customHeight="1">
      <c r="A61" s="68" t="s">
        <v>62</v>
      </c>
      <c r="B61" s="50"/>
      <c r="C61" s="44" t="s">
        <v>91</v>
      </c>
      <c r="D61" s="44" t="s">
        <v>99</v>
      </c>
      <c r="E61" s="44" t="s">
        <v>89</v>
      </c>
      <c r="F61" s="44"/>
      <c r="G61" s="46"/>
      <c r="H61" s="70"/>
      <c r="I61" s="47" t="str">
        <f>I62</f>
        <v>0</v>
      </c>
      <c r="J61" s="131">
        <f>J62</f>
        <v>93</v>
      </c>
      <c r="K61" s="144">
        <f>K62</f>
        <v>93</v>
      </c>
      <c r="L61" s="16">
        <f t="shared" si="0"/>
        <v>100</v>
      </c>
    </row>
    <row r="62" spans="1:12" ht="18" customHeight="1">
      <c r="A62" s="51" t="s">
        <v>63</v>
      </c>
      <c r="B62" s="50"/>
      <c r="C62" s="44" t="s">
        <v>91</v>
      </c>
      <c r="D62" s="44" t="s">
        <v>99</v>
      </c>
      <c r="E62" s="44" t="s">
        <v>89</v>
      </c>
      <c r="F62" s="44" t="s">
        <v>43</v>
      </c>
      <c r="G62" s="46">
        <v>0</v>
      </c>
      <c r="H62" s="70"/>
      <c r="I62" s="47" t="s">
        <v>373</v>
      </c>
      <c r="J62" s="131">
        <v>93</v>
      </c>
      <c r="K62" s="144">
        <v>93</v>
      </c>
      <c r="L62" s="16">
        <f t="shared" si="0"/>
        <v>100</v>
      </c>
    </row>
    <row r="63" spans="1:12" ht="15" customHeight="1">
      <c r="A63" s="69" t="s">
        <v>239</v>
      </c>
      <c r="B63" s="67"/>
      <c r="C63" s="36"/>
      <c r="D63" s="36"/>
      <c r="E63" s="36"/>
      <c r="F63" s="36"/>
      <c r="G63" s="53">
        <v>8000</v>
      </c>
      <c r="H63" s="41"/>
      <c r="I63" s="54">
        <v>0</v>
      </c>
      <c r="J63" s="133">
        <v>93</v>
      </c>
      <c r="K63" s="146">
        <v>93</v>
      </c>
      <c r="L63" s="17">
        <f t="shared" si="0"/>
        <v>100</v>
      </c>
    </row>
    <row r="64" spans="1:12" ht="32.25" customHeight="1">
      <c r="A64" s="68" t="s">
        <v>174</v>
      </c>
      <c r="B64" s="50"/>
      <c r="C64" s="44" t="s">
        <v>91</v>
      </c>
      <c r="D64" s="44" t="s">
        <v>99</v>
      </c>
      <c r="E64" s="44" t="s">
        <v>123</v>
      </c>
      <c r="F64" s="44"/>
      <c r="G64" s="46">
        <f>G65</f>
        <v>4751</v>
      </c>
      <c r="H64" s="71"/>
      <c r="I64" s="47" t="str">
        <f>I65</f>
        <v>4 751</v>
      </c>
      <c r="J64" s="131">
        <f>J65</f>
        <v>5951</v>
      </c>
      <c r="K64" s="144">
        <f>K65</f>
        <v>5951</v>
      </c>
      <c r="L64" s="16">
        <f t="shared" si="0"/>
        <v>100</v>
      </c>
    </row>
    <row r="65" spans="1:12" ht="32.25" customHeight="1">
      <c r="A65" s="51" t="s">
        <v>124</v>
      </c>
      <c r="B65" s="50"/>
      <c r="C65" s="44" t="s">
        <v>91</v>
      </c>
      <c r="D65" s="44" t="s">
        <v>99</v>
      </c>
      <c r="E65" s="44" t="s">
        <v>123</v>
      </c>
      <c r="F65" s="44" t="s">
        <v>125</v>
      </c>
      <c r="G65" s="46">
        <v>4751</v>
      </c>
      <c r="H65" s="71"/>
      <c r="I65" s="47" t="s">
        <v>370</v>
      </c>
      <c r="J65" s="131">
        <v>5951</v>
      </c>
      <c r="K65" s="144">
        <v>5951</v>
      </c>
      <c r="L65" s="16">
        <f t="shared" si="0"/>
        <v>100</v>
      </c>
    </row>
    <row r="66" spans="1:12" ht="36" customHeight="1">
      <c r="A66" s="68" t="s">
        <v>130</v>
      </c>
      <c r="B66" s="50"/>
      <c r="C66" s="44" t="s">
        <v>91</v>
      </c>
      <c r="D66" s="44" t="s">
        <v>99</v>
      </c>
      <c r="E66" s="44" t="s">
        <v>131</v>
      </c>
      <c r="F66" s="44"/>
      <c r="G66" s="46">
        <f>G67+G71</f>
        <v>182197</v>
      </c>
      <c r="H66" s="71"/>
      <c r="I66" s="47">
        <f>I67+I71</f>
        <v>-3803</v>
      </c>
      <c r="J66" s="131">
        <f>J67+J71</f>
        <v>179797</v>
      </c>
      <c r="K66" s="144">
        <f>K67+K71</f>
        <v>188800</v>
      </c>
      <c r="L66" s="16">
        <f t="shared" si="0"/>
        <v>105.00731380390107</v>
      </c>
    </row>
    <row r="67" spans="1:12" ht="17.25" customHeight="1">
      <c r="A67" s="72" t="s">
        <v>165</v>
      </c>
      <c r="B67" s="50"/>
      <c r="C67" s="44" t="s">
        <v>91</v>
      </c>
      <c r="D67" s="44" t="s">
        <v>99</v>
      </c>
      <c r="E67" s="44" t="s">
        <v>131</v>
      </c>
      <c r="F67" s="44" t="s">
        <v>166</v>
      </c>
      <c r="G67" s="46">
        <v>5404</v>
      </c>
      <c r="H67" s="71"/>
      <c r="I67" s="47" t="s">
        <v>371</v>
      </c>
      <c r="J67" s="131">
        <v>3004</v>
      </c>
      <c r="K67" s="144">
        <v>2800</v>
      </c>
      <c r="L67" s="16">
        <f t="shared" si="0"/>
        <v>93.20905459387482</v>
      </c>
    </row>
    <row r="68" spans="1:12" ht="15" customHeight="1" hidden="1">
      <c r="A68" s="52" t="s">
        <v>227</v>
      </c>
      <c r="B68" s="73"/>
      <c r="C68" s="74"/>
      <c r="D68" s="74"/>
      <c r="E68" s="74"/>
      <c r="F68" s="74"/>
      <c r="G68" s="75"/>
      <c r="H68" s="71"/>
      <c r="I68" s="47"/>
      <c r="J68" s="136"/>
      <c r="K68" s="149"/>
      <c r="L68" s="16" t="e">
        <f t="shared" si="0"/>
        <v>#DIV/0!</v>
      </c>
    </row>
    <row r="69" spans="1:12" ht="14.25" customHeight="1" hidden="1">
      <c r="A69" s="52" t="s">
        <v>228</v>
      </c>
      <c r="B69" s="73"/>
      <c r="C69" s="74"/>
      <c r="D69" s="74"/>
      <c r="E69" s="74"/>
      <c r="F69" s="74"/>
      <c r="G69" s="75"/>
      <c r="H69" s="71"/>
      <c r="I69" s="47"/>
      <c r="J69" s="136"/>
      <c r="K69" s="149"/>
      <c r="L69" s="16" t="e">
        <f t="shared" si="0"/>
        <v>#DIV/0!</v>
      </c>
    </row>
    <row r="70" spans="1:12" ht="27" customHeight="1" hidden="1">
      <c r="A70" s="52" t="s">
        <v>229</v>
      </c>
      <c r="B70" s="73"/>
      <c r="C70" s="74"/>
      <c r="D70" s="74"/>
      <c r="E70" s="74"/>
      <c r="F70" s="74"/>
      <c r="G70" s="75"/>
      <c r="H70" s="71"/>
      <c r="I70" s="47"/>
      <c r="J70" s="136"/>
      <c r="K70" s="149"/>
      <c r="L70" s="16" t="e">
        <f t="shared" si="0"/>
        <v>#DIV/0!</v>
      </c>
    </row>
    <row r="71" spans="1:12" ht="33" customHeight="1">
      <c r="A71" s="51" t="s">
        <v>320</v>
      </c>
      <c r="B71" s="50"/>
      <c r="C71" s="44" t="s">
        <v>91</v>
      </c>
      <c r="D71" s="44" t="s">
        <v>99</v>
      </c>
      <c r="E71" s="44" t="s">
        <v>131</v>
      </c>
      <c r="F71" s="44" t="s">
        <v>321</v>
      </c>
      <c r="G71" s="46">
        <v>176793</v>
      </c>
      <c r="H71" s="71"/>
      <c r="I71" s="47" t="s">
        <v>372</v>
      </c>
      <c r="J71" s="131">
        <v>176793</v>
      </c>
      <c r="K71" s="144">
        <v>186000</v>
      </c>
      <c r="L71" s="16">
        <f t="shared" si="0"/>
        <v>105.20778537611784</v>
      </c>
    </row>
    <row r="72" spans="1:12" ht="14.25" customHeight="1">
      <c r="A72" s="69" t="s">
        <v>234</v>
      </c>
      <c r="B72" s="50"/>
      <c r="C72" s="36"/>
      <c r="D72" s="36"/>
      <c r="E72" s="36"/>
      <c r="F72" s="36"/>
      <c r="G72" s="53">
        <v>176793</v>
      </c>
      <c r="H72" s="71"/>
      <c r="I72" s="54" t="s">
        <v>372</v>
      </c>
      <c r="J72" s="133">
        <v>-9207</v>
      </c>
      <c r="K72" s="146">
        <v>0</v>
      </c>
      <c r="L72" s="17">
        <f t="shared" si="0"/>
        <v>0</v>
      </c>
    </row>
    <row r="73" spans="1:12" ht="15.75" customHeight="1" hidden="1">
      <c r="A73" s="59" t="s">
        <v>206</v>
      </c>
      <c r="B73" s="50"/>
      <c r="C73" s="44" t="s">
        <v>91</v>
      </c>
      <c r="D73" s="44" t="s">
        <v>99</v>
      </c>
      <c r="E73" s="44" t="s">
        <v>208</v>
      </c>
      <c r="F73" s="44"/>
      <c r="G73" s="46">
        <f>G74</f>
        <v>0</v>
      </c>
      <c r="H73" s="71"/>
      <c r="I73" s="54"/>
      <c r="J73" s="133">
        <f>J74</f>
        <v>0</v>
      </c>
      <c r="K73" s="146"/>
      <c r="L73" s="17" t="e">
        <f t="shared" si="0"/>
        <v>#DIV/0!</v>
      </c>
    </row>
    <row r="74" spans="1:12" ht="15.75" customHeight="1" hidden="1">
      <c r="A74" s="55" t="s">
        <v>207</v>
      </c>
      <c r="B74" s="50"/>
      <c r="C74" s="44" t="s">
        <v>91</v>
      </c>
      <c r="D74" s="44" t="s">
        <v>99</v>
      </c>
      <c r="E74" s="44" t="s">
        <v>208</v>
      </c>
      <c r="F74" s="44" t="s">
        <v>209</v>
      </c>
      <c r="G74" s="46"/>
      <c r="H74" s="71"/>
      <c r="I74" s="54"/>
      <c r="J74" s="133"/>
      <c r="K74" s="146"/>
      <c r="L74" s="17" t="e">
        <f t="shared" si="0"/>
        <v>#DIV/0!</v>
      </c>
    </row>
    <row r="75" spans="1:12" ht="27" customHeight="1" hidden="1">
      <c r="A75" s="69" t="s">
        <v>225</v>
      </c>
      <c r="B75" s="50"/>
      <c r="C75" s="36"/>
      <c r="D75" s="36"/>
      <c r="E75" s="36"/>
      <c r="F75" s="36"/>
      <c r="G75" s="53"/>
      <c r="H75" s="71"/>
      <c r="I75" s="54"/>
      <c r="J75" s="133"/>
      <c r="K75" s="146"/>
      <c r="L75" s="17" t="e">
        <f t="shared" si="0"/>
        <v>#DIV/0!</v>
      </c>
    </row>
    <row r="76" spans="1:12" ht="15" customHeight="1">
      <c r="A76" s="69" t="s">
        <v>340</v>
      </c>
      <c r="B76" s="50"/>
      <c r="C76" s="36"/>
      <c r="D76" s="36"/>
      <c r="E76" s="36"/>
      <c r="F76" s="36"/>
      <c r="G76" s="53">
        <v>186000</v>
      </c>
      <c r="H76" s="71"/>
      <c r="I76" s="54" t="s">
        <v>373</v>
      </c>
      <c r="J76" s="133">
        <v>186000</v>
      </c>
      <c r="K76" s="146">
        <v>186000</v>
      </c>
      <c r="L76" s="17">
        <f t="shared" si="0"/>
        <v>100</v>
      </c>
    </row>
    <row r="77" spans="1:12" ht="19.5" customHeight="1">
      <c r="A77" s="59" t="s">
        <v>256</v>
      </c>
      <c r="B77" s="50"/>
      <c r="C77" s="44" t="s">
        <v>91</v>
      </c>
      <c r="D77" s="44" t="s">
        <v>99</v>
      </c>
      <c r="E77" s="44" t="s">
        <v>257</v>
      </c>
      <c r="F77" s="44"/>
      <c r="G77" s="46">
        <f>G78</f>
        <v>92930</v>
      </c>
      <c r="H77" s="71"/>
      <c r="I77" s="47" t="str">
        <f>I78</f>
        <v>93 490</v>
      </c>
      <c r="J77" s="131">
        <f>J78</f>
        <v>88877</v>
      </c>
      <c r="K77" s="144">
        <f>K78</f>
        <v>88153</v>
      </c>
      <c r="L77" s="16">
        <f t="shared" si="0"/>
        <v>99.1853910460524</v>
      </c>
    </row>
    <row r="78" spans="1:12" ht="18.75" customHeight="1">
      <c r="A78" s="51" t="s">
        <v>32</v>
      </c>
      <c r="B78" s="50"/>
      <c r="C78" s="44" t="s">
        <v>91</v>
      </c>
      <c r="D78" s="44" t="s">
        <v>99</v>
      </c>
      <c r="E78" s="44" t="s">
        <v>257</v>
      </c>
      <c r="F78" s="44" t="s">
        <v>48</v>
      </c>
      <c r="G78" s="46">
        <v>92930</v>
      </c>
      <c r="H78" s="71"/>
      <c r="I78" s="47" t="s">
        <v>369</v>
      </c>
      <c r="J78" s="131">
        <v>88877</v>
      </c>
      <c r="K78" s="144">
        <v>88153</v>
      </c>
      <c r="L78" s="16">
        <f t="shared" si="0"/>
        <v>99.1853910460524</v>
      </c>
    </row>
    <row r="79" spans="1:12" ht="18.75" customHeight="1">
      <c r="A79" s="59" t="s">
        <v>210</v>
      </c>
      <c r="B79" s="50"/>
      <c r="C79" s="44" t="s">
        <v>91</v>
      </c>
      <c r="D79" s="44" t="s">
        <v>99</v>
      </c>
      <c r="E79" s="44" t="s">
        <v>214</v>
      </c>
      <c r="F79" s="44"/>
      <c r="G79" s="46">
        <f>G80</f>
        <v>331</v>
      </c>
      <c r="H79" s="71"/>
      <c r="I79" s="47" t="str">
        <f aca="true" t="shared" si="1" ref="I79:K80">I80</f>
        <v>331</v>
      </c>
      <c r="J79" s="131">
        <f t="shared" si="1"/>
        <v>331</v>
      </c>
      <c r="K79" s="144">
        <f t="shared" si="1"/>
        <v>331</v>
      </c>
      <c r="L79" s="16">
        <f t="shared" si="0"/>
        <v>100</v>
      </c>
    </row>
    <row r="80" spans="1:12" ht="48.75" customHeight="1">
      <c r="A80" s="68" t="s">
        <v>271</v>
      </c>
      <c r="B80" s="50"/>
      <c r="C80" s="44" t="s">
        <v>91</v>
      </c>
      <c r="D80" s="44" t="s">
        <v>99</v>
      </c>
      <c r="E80" s="44" t="s">
        <v>219</v>
      </c>
      <c r="F80" s="44"/>
      <c r="G80" s="46">
        <f>G81</f>
        <v>331</v>
      </c>
      <c r="H80" s="71"/>
      <c r="I80" s="47" t="str">
        <f t="shared" si="1"/>
        <v>331</v>
      </c>
      <c r="J80" s="131">
        <f t="shared" si="1"/>
        <v>331</v>
      </c>
      <c r="K80" s="144">
        <f t="shared" si="1"/>
        <v>331</v>
      </c>
      <c r="L80" s="16">
        <f t="shared" si="0"/>
        <v>100</v>
      </c>
    </row>
    <row r="81" spans="1:12" ht="18" customHeight="1">
      <c r="A81" s="72" t="s">
        <v>165</v>
      </c>
      <c r="B81" s="50"/>
      <c r="C81" s="44" t="s">
        <v>91</v>
      </c>
      <c r="D81" s="44" t="s">
        <v>99</v>
      </c>
      <c r="E81" s="44" t="s">
        <v>219</v>
      </c>
      <c r="F81" s="157" t="s">
        <v>166</v>
      </c>
      <c r="G81" s="46">
        <v>331</v>
      </c>
      <c r="H81" s="71"/>
      <c r="I81" s="47" t="s">
        <v>374</v>
      </c>
      <c r="J81" s="131">
        <v>331</v>
      </c>
      <c r="K81" s="144">
        <v>331</v>
      </c>
      <c r="L81" s="16">
        <f aca="true" t="shared" si="2" ref="L81:L144">K81/J81*100</f>
        <v>100</v>
      </c>
    </row>
    <row r="82" spans="1:12" ht="12" customHeight="1">
      <c r="A82" s="51"/>
      <c r="B82" s="76"/>
      <c r="C82" s="36"/>
      <c r="D82" s="36"/>
      <c r="E82" s="45"/>
      <c r="F82" s="36"/>
      <c r="G82" s="53"/>
      <c r="H82" s="41"/>
      <c r="I82" s="47"/>
      <c r="J82" s="132"/>
      <c r="K82" s="145"/>
      <c r="L82" s="16"/>
    </row>
    <row r="83" spans="1:12" ht="27" customHeight="1">
      <c r="A83" s="77" t="s">
        <v>126</v>
      </c>
      <c r="B83" s="170" t="s">
        <v>93</v>
      </c>
      <c r="C83" s="171"/>
      <c r="D83" s="78"/>
      <c r="E83" s="79"/>
      <c r="F83" s="34"/>
      <c r="G83" s="80">
        <f>G84+G104+G113+G118</f>
        <v>138576</v>
      </c>
      <c r="H83" s="41"/>
      <c r="I83" s="42">
        <f>I84+I104+I118</f>
        <v>127869</v>
      </c>
      <c r="J83" s="130">
        <f>J84+J104+J118</f>
        <v>149088</v>
      </c>
      <c r="K83" s="143">
        <f>K84+K104+K118</f>
        <v>140233</v>
      </c>
      <c r="L83" s="15">
        <f t="shared" si="2"/>
        <v>94.06055484009444</v>
      </c>
    </row>
    <row r="84" spans="1:12" ht="15" customHeight="1">
      <c r="A84" s="81" t="s">
        <v>66</v>
      </c>
      <c r="B84" s="202" t="s">
        <v>93</v>
      </c>
      <c r="C84" s="202"/>
      <c r="D84" s="44" t="s">
        <v>92</v>
      </c>
      <c r="E84" s="35"/>
      <c r="F84" s="44"/>
      <c r="G84" s="48">
        <f>G88+G100+G96</f>
        <v>134696</v>
      </c>
      <c r="H84" s="41"/>
      <c r="I84" s="47">
        <f>I85+I88+I96+I100</f>
        <v>123989</v>
      </c>
      <c r="J84" s="131">
        <f>J88+J100+J96+J85</f>
        <v>135745</v>
      </c>
      <c r="K84" s="144">
        <f>K85+K88+K96+K100</f>
        <v>126908</v>
      </c>
      <c r="L84" s="16">
        <f t="shared" si="2"/>
        <v>93.48999963166231</v>
      </c>
    </row>
    <row r="85" spans="1:12" ht="16.5" customHeight="1">
      <c r="A85" s="68" t="s">
        <v>62</v>
      </c>
      <c r="B85" s="50"/>
      <c r="C85" s="44" t="s">
        <v>93</v>
      </c>
      <c r="D85" s="44" t="s">
        <v>92</v>
      </c>
      <c r="E85" s="44" t="s">
        <v>89</v>
      </c>
      <c r="F85" s="44"/>
      <c r="G85" s="48"/>
      <c r="H85" s="41"/>
      <c r="I85" s="47">
        <f>I86</f>
        <v>0</v>
      </c>
      <c r="J85" s="131">
        <f>J86</f>
        <v>1050</v>
      </c>
      <c r="K85" s="144">
        <f>K86</f>
        <v>1047</v>
      </c>
      <c r="L85" s="16">
        <f t="shared" si="2"/>
        <v>99.71428571428571</v>
      </c>
    </row>
    <row r="86" spans="1:12" ht="16.5" customHeight="1">
      <c r="A86" s="51" t="s">
        <v>63</v>
      </c>
      <c r="B86" s="50"/>
      <c r="C86" s="44" t="s">
        <v>93</v>
      </c>
      <c r="D86" s="44" t="s">
        <v>92</v>
      </c>
      <c r="E86" s="44" t="s">
        <v>89</v>
      </c>
      <c r="F86" s="44" t="s">
        <v>43</v>
      </c>
      <c r="G86" s="48"/>
      <c r="H86" s="41"/>
      <c r="I86" s="47">
        <v>0</v>
      </c>
      <c r="J86" s="131">
        <v>1050</v>
      </c>
      <c r="K86" s="144">
        <v>1047</v>
      </c>
      <c r="L86" s="16">
        <f t="shared" si="2"/>
        <v>99.71428571428571</v>
      </c>
    </row>
    <row r="87" spans="1:12" ht="30" customHeight="1">
      <c r="A87" s="69" t="s">
        <v>361</v>
      </c>
      <c r="B87" s="50"/>
      <c r="C87" s="44"/>
      <c r="D87" s="44"/>
      <c r="E87" s="44"/>
      <c r="F87" s="44"/>
      <c r="G87" s="48"/>
      <c r="H87" s="41"/>
      <c r="I87" s="54">
        <v>0</v>
      </c>
      <c r="J87" s="136">
        <v>1050</v>
      </c>
      <c r="K87" s="149">
        <v>1047</v>
      </c>
      <c r="L87" s="17">
        <f t="shared" si="2"/>
        <v>99.71428571428571</v>
      </c>
    </row>
    <row r="88" spans="1:12" ht="16.5" customHeight="1">
      <c r="A88" s="83" t="s">
        <v>75</v>
      </c>
      <c r="B88" s="201" t="s">
        <v>93</v>
      </c>
      <c r="C88" s="201"/>
      <c r="D88" s="44" t="s">
        <v>92</v>
      </c>
      <c r="E88" s="35">
        <v>2020000</v>
      </c>
      <c r="F88" s="44"/>
      <c r="G88" s="48">
        <f>G91+G92+G93+G90+G94+G89</f>
        <v>122100</v>
      </c>
      <c r="H88" s="41"/>
      <c r="I88" s="47">
        <f>I89+I90+I91+I92+I93+I94+I95</f>
        <v>122100</v>
      </c>
      <c r="J88" s="131">
        <f>J91+J92+J93+J90+J94+J89+J95</f>
        <v>122099</v>
      </c>
      <c r="K88" s="144">
        <f>K89+K90+K91+K92+K93+K94+K95</f>
        <v>115256</v>
      </c>
      <c r="L88" s="16">
        <f t="shared" si="2"/>
        <v>94.39553149493443</v>
      </c>
    </row>
    <row r="89" spans="1:12" ht="16.5" customHeight="1">
      <c r="A89" s="63" t="s">
        <v>258</v>
      </c>
      <c r="B89" s="44"/>
      <c r="C89" s="44" t="s">
        <v>93</v>
      </c>
      <c r="D89" s="44" t="s">
        <v>92</v>
      </c>
      <c r="E89" s="35">
        <v>2020000</v>
      </c>
      <c r="F89" s="44" t="s">
        <v>259</v>
      </c>
      <c r="G89" s="48">
        <v>483</v>
      </c>
      <c r="H89" s="41"/>
      <c r="I89" s="47">
        <v>0</v>
      </c>
      <c r="J89" s="131">
        <v>568</v>
      </c>
      <c r="K89" s="144">
        <v>567</v>
      </c>
      <c r="L89" s="16">
        <f t="shared" si="2"/>
        <v>99.82394366197182</v>
      </c>
    </row>
    <row r="90" spans="1:12" ht="16.5" customHeight="1">
      <c r="A90" s="63" t="s">
        <v>180</v>
      </c>
      <c r="B90" s="44"/>
      <c r="C90" s="44" t="s">
        <v>93</v>
      </c>
      <c r="D90" s="44" t="s">
        <v>92</v>
      </c>
      <c r="E90" s="35">
        <v>2020000</v>
      </c>
      <c r="F90" s="44" t="s">
        <v>181</v>
      </c>
      <c r="G90" s="48">
        <v>3234</v>
      </c>
      <c r="H90" s="41"/>
      <c r="I90" s="47">
        <v>3234</v>
      </c>
      <c r="J90" s="131">
        <v>3234</v>
      </c>
      <c r="K90" s="144">
        <v>2790</v>
      </c>
      <c r="L90" s="16">
        <f t="shared" si="2"/>
        <v>86.2708719851577</v>
      </c>
    </row>
    <row r="91" spans="1:12" ht="32.25" customHeight="1">
      <c r="A91" s="63" t="s">
        <v>76</v>
      </c>
      <c r="B91" s="201" t="s">
        <v>93</v>
      </c>
      <c r="C91" s="201"/>
      <c r="D91" s="44" t="s">
        <v>92</v>
      </c>
      <c r="E91" s="35">
        <v>2020000</v>
      </c>
      <c r="F91" s="44" t="s">
        <v>77</v>
      </c>
      <c r="G91" s="46">
        <v>92654</v>
      </c>
      <c r="H91" s="41"/>
      <c r="I91" s="47">
        <v>92654</v>
      </c>
      <c r="J91" s="131">
        <v>88764</v>
      </c>
      <c r="K91" s="144">
        <v>83659</v>
      </c>
      <c r="L91" s="16">
        <f t="shared" si="2"/>
        <v>94.24879455635168</v>
      </c>
    </row>
    <row r="92" spans="1:12" ht="16.5" customHeight="1">
      <c r="A92" s="63" t="s">
        <v>78</v>
      </c>
      <c r="B92" s="201" t="s">
        <v>93</v>
      </c>
      <c r="C92" s="201"/>
      <c r="D92" s="44" t="s">
        <v>92</v>
      </c>
      <c r="E92" s="35">
        <v>2020000</v>
      </c>
      <c r="F92" s="44" t="s">
        <v>79</v>
      </c>
      <c r="G92" s="48">
        <v>11693</v>
      </c>
      <c r="H92" s="41"/>
      <c r="I92" s="47">
        <v>11693</v>
      </c>
      <c r="J92" s="131">
        <v>11693</v>
      </c>
      <c r="K92" s="144">
        <v>11388</v>
      </c>
      <c r="L92" s="16">
        <f t="shared" si="2"/>
        <v>97.39160181305054</v>
      </c>
    </row>
    <row r="93" spans="1:12" ht="33" customHeight="1">
      <c r="A93" s="63" t="s">
        <v>80</v>
      </c>
      <c r="B93" s="44"/>
      <c r="C93" s="44" t="s">
        <v>93</v>
      </c>
      <c r="D93" s="44" t="s">
        <v>92</v>
      </c>
      <c r="E93" s="35">
        <v>2020000</v>
      </c>
      <c r="F93" s="44" t="s">
        <v>81</v>
      </c>
      <c r="G93" s="46">
        <v>9911</v>
      </c>
      <c r="H93" s="41"/>
      <c r="I93" s="47">
        <v>9911</v>
      </c>
      <c r="J93" s="131">
        <v>12292</v>
      </c>
      <c r="K93" s="144">
        <v>12087</v>
      </c>
      <c r="L93" s="16">
        <f t="shared" si="2"/>
        <v>98.33224861698666</v>
      </c>
    </row>
    <row r="94" spans="1:12" ht="33" customHeight="1">
      <c r="A94" s="63" t="s">
        <v>182</v>
      </c>
      <c r="B94" s="44"/>
      <c r="C94" s="44" t="s">
        <v>93</v>
      </c>
      <c r="D94" s="44" t="s">
        <v>92</v>
      </c>
      <c r="E94" s="35">
        <v>2020000</v>
      </c>
      <c r="F94" s="44" t="s">
        <v>183</v>
      </c>
      <c r="G94" s="46">
        <v>4125</v>
      </c>
      <c r="H94" s="41"/>
      <c r="I94" s="47">
        <v>4608</v>
      </c>
      <c r="J94" s="131">
        <v>5518</v>
      </c>
      <c r="K94" s="144">
        <v>4748</v>
      </c>
      <c r="L94" s="16">
        <f t="shared" si="2"/>
        <v>86.04566872055092</v>
      </c>
    </row>
    <row r="95" spans="1:12" ht="18.75" customHeight="1">
      <c r="A95" s="63" t="s">
        <v>354</v>
      </c>
      <c r="B95" s="44"/>
      <c r="C95" s="44" t="s">
        <v>93</v>
      </c>
      <c r="D95" s="44" t="s">
        <v>92</v>
      </c>
      <c r="E95" s="35">
        <v>2020000</v>
      </c>
      <c r="F95" s="44" t="s">
        <v>357</v>
      </c>
      <c r="G95" s="46"/>
      <c r="H95" s="41"/>
      <c r="I95" s="47">
        <v>0</v>
      </c>
      <c r="J95" s="131">
        <v>30</v>
      </c>
      <c r="K95" s="144">
        <v>17</v>
      </c>
      <c r="L95" s="16">
        <f t="shared" si="2"/>
        <v>56.666666666666664</v>
      </c>
    </row>
    <row r="96" spans="1:12" ht="16.5" customHeight="1">
      <c r="A96" s="59" t="s">
        <v>245</v>
      </c>
      <c r="B96" s="44"/>
      <c r="C96" s="44" t="s">
        <v>93</v>
      </c>
      <c r="D96" s="44" t="s">
        <v>92</v>
      </c>
      <c r="E96" s="35">
        <v>5190000</v>
      </c>
      <c r="F96" s="44"/>
      <c r="G96" s="46">
        <f>G97</f>
        <v>10707</v>
      </c>
      <c r="H96" s="41"/>
      <c r="I96" s="47">
        <f aca="true" t="shared" si="3" ref="I96:K97">I97</f>
        <v>0</v>
      </c>
      <c r="J96" s="131">
        <f t="shared" si="3"/>
        <v>10707</v>
      </c>
      <c r="K96" s="144">
        <f t="shared" si="3"/>
        <v>8722</v>
      </c>
      <c r="L96" s="16">
        <f t="shared" si="2"/>
        <v>81.46072662744</v>
      </c>
    </row>
    <row r="97" spans="1:12" ht="16.5" customHeight="1">
      <c r="A97" s="59" t="s">
        <v>260</v>
      </c>
      <c r="B97" s="44"/>
      <c r="C97" s="44" t="s">
        <v>93</v>
      </c>
      <c r="D97" s="44" t="s">
        <v>92</v>
      </c>
      <c r="E97" s="35">
        <v>5190200</v>
      </c>
      <c r="F97" s="44"/>
      <c r="G97" s="46">
        <f>G98</f>
        <v>10707</v>
      </c>
      <c r="H97" s="41"/>
      <c r="I97" s="47">
        <f t="shared" si="3"/>
        <v>0</v>
      </c>
      <c r="J97" s="131">
        <f t="shared" si="3"/>
        <v>10707</v>
      </c>
      <c r="K97" s="144">
        <f t="shared" si="3"/>
        <v>8722</v>
      </c>
      <c r="L97" s="16">
        <f t="shared" si="2"/>
        <v>81.46072662744</v>
      </c>
    </row>
    <row r="98" spans="1:12" ht="49.5" customHeight="1">
      <c r="A98" s="63" t="s">
        <v>314</v>
      </c>
      <c r="B98" s="44"/>
      <c r="C98" s="44" t="s">
        <v>93</v>
      </c>
      <c r="D98" s="44" t="s">
        <v>92</v>
      </c>
      <c r="E98" s="35">
        <v>5190200</v>
      </c>
      <c r="F98" s="44" t="s">
        <v>261</v>
      </c>
      <c r="G98" s="46">
        <v>10707</v>
      </c>
      <c r="H98" s="41"/>
      <c r="I98" s="47">
        <v>0</v>
      </c>
      <c r="J98" s="131">
        <v>10707</v>
      </c>
      <c r="K98" s="144">
        <v>8722</v>
      </c>
      <c r="L98" s="16">
        <f t="shared" si="2"/>
        <v>81.46072662744</v>
      </c>
    </row>
    <row r="99" spans="1:12" ht="52.5" customHeight="1">
      <c r="A99" s="52" t="s">
        <v>315</v>
      </c>
      <c r="B99" s="74"/>
      <c r="C99" s="74"/>
      <c r="D99" s="74"/>
      <c r="E99" s="84"/>
      <c r="F99" s="74"/>
      <c r="G99" s="75">
        <v>10707</v>
      </c>
      <c r="H99" s="41"/>
      <c r="I99" s="54">
        <v>0</v>
      </c>
      <c r="J99" s="136">
        <v>10707</v>
      </c>
      <c r="K99" s="149">
        <v>8722</v>
      </c>
      <c r="L99" s="17">
        <f t="shared" si="2"/>
        <v>81.46072662744</v>
      </c>
    </row>
    <row r="100" spans="1:12" ht="17.25" customHeight="1">
      <c r="A100" s="59" t="s">
        <v>210</v>
      </c>
      <c r="B100" s="44"/>
      <c r="C100" s="44" t="s">
        <v>93</v>
      </c>
      <c r="D100" s="44" t="s">
        <v>92</v>
      </c>
      <c r="E100" s="35">
        <v>7950000</v>
      </c>
      <c r="F100" s="44"/>
      <c r="G100" s="46">
        <f>G101</f>
        <v>1889</v>
      </c>
      <c r="H100" s="41"/>
      <c r="I100" s="47">
        <f aca="true" t="shared" si="4" ref="I100:K101">I101</f>
        <v>1889</v>
      </c>
      <c r="J100" s="131">
        <f t="shared" si="4"/>
        <v>1889</v>
      </c>
      <c r="K100" s="144">
        <f t="shared" si="4"/>
        <v>1883</v>
      </c>
      <c r="L100" s="16">
        <f t="shared" si="2"/>
        <v>99.68237162519851</v>
      </c>
    </row>
    <row r="101" spans="1:12" ht="49.5" customHeight="1">
      <c r="A101" s="59" t="s">
        <v>274</v>
      </c>
      <c r="B101" s="44"/>
      <c r="C101" s="44" t="s">
        <v>93</v>
      </c>
      <c r="D101" s="44" t="s">
        <v>92</v>
      </c>
      <c r="E101" s="35">
        <v>7950900</v>
      </c>
      <c r="F101" s="44"/>
      <c r="G101" s="46">
        <f>G102</f>
        <v>1889</v>
      </c>
      <c r="H101" s="41"/>
      <c r="I101" s="47">
        <f t="shared" si="4"/>
        <v>1889</v>
      </c>
      <c r="J101" s="131">
        <f t="shared" si="4"/>
        <v>1889</v>
      </c>
      <c r="K101" s="144">
        <f t="shared" si="4"/>
        <v>1883</v>
      </c>
      <c r="L101" s="16">
        <f t="shared" si="2"/>
        <v>99.68237162519851</v>
      </c>
    </row>
    <row r="102" spans="1:12" ht="33.75" customHeight="1">
      <c r="A102" s="63" t="s">
        <v>80</v>
      </c>
      <c r="B102" s="44"/>
      <c r="C102" s="44" t="s">
        <v>93</v>
      </c>
      <c r="D102" s="44" t="s">
        <v>92</v>
      </c>
      <c r="E102" s="35">
        <v>7950900</v>
      </c>
      <c r="F102" s="44" t="s">
        <v>81</v>
      </c>
      <c r="G102" s="46">
        <v>1889</v>
      </c>
      <c r="H102" s="41"/>
      <c r="I102" s="47">
        <v>1889</v>
      </c>
      <c r="J102" s="131">
        <v>1889</v>
      </c>
      <c r="K102" s="144">
        <v>1883</v>
      </c>
      <c r="L102" s="16">
        <f t="shared" si="2"/>
        <v>99.68237162519851</v>
      </c>
    </row>
    <row r="103" spans="1:12" ht="12" customHeight="1">
      <c r="A103" s="63"/>
      <c r="B103" s="44"/>
      <c r="C103" s="44"/>
      <c r="D103" s="44"/>
      <c r="E103" s="35"/>
      <c r="F103" s="44"/>
      <c r="G103" s="46"/>
      <c r="H103" s="41"/>
      <c r="I103" s="47"/>
      <c r="J103" s="131"/>
      <c r="K103" s="144"/>
      <c r="L103" s="16"/>
    </row>
    <row r="104" spans="1:12" ht="26.25" customHeight="1">
      <c r="A104" s="43" t="s">
        <v>19</v>
      </c>
      <c r="B104" s="201" t="s">
        <v>93</v>
      </c>
      <c r="C104" s="201"/>
      <c r="D104" s="44" t="s">
        <v>100</v>
      </c>
      <c r="E104" s="35"/>
      <c r="F104" s="44"/>
      <c r="G104" s="46">
        <f>G108+G110</f>
        <v>3380</v>
      </c>
      <c r="H104" s="41"/>
      <c r="I104" s="47">
        <f>I105+I108+I110+I115</f>
        <v>3380</v>
      </c>
      <c r="J104" s="131">
        <f>J108+J110+J105+J115</f>
        <v>12843</v>
      </c>
      <c r="K104" s="144">
        <f>K105+K108+K110+K115</f>
        <v>12825</v>
      </c>
      <c r="L104" s="16">
        <f t="shared" si="2"/>
        <v>99.85984583041345</v>
      </c>
    </row>
    <row r="105" spans="1:12" ht="16.5" customHeight="1">
      <c r="A105" s="68" t="s">
        <v>62</v>
      </c>
      <c r="B105" s="50"/>
      <c r="C105" s="44" t="s">
        <v>93</v>
      </c>
      <c r="D105" s="44" t="s">
        <v>100</v>
      </c>
      <c r="E105" s="44" t="s">
        <v>89</v>
      </c>
      <c r="F105" s="44"/>
      <c r="G105" s="46"/>
      <c r="H105" s="41"/>
      <c r="I105" s="47">
        <f>I106</f>
        <v>0</v>
      </c>
      <c r="J105" s="131">
        <f>J106</f>
        <v>71</v>
      </c>
      <c r="K105" s="144">
        <f>K106</f>
        <v>71</v>
      </c>
      <c r="L105" s="16">
        <f t="shared" si="2"/>
        <v>100</v>
      </c>
    </row>
    <row r="106" spans="1:12" ht="18" customHeight="1">
      <c r="A106" s="51" t="s">
        <v>63</v>
      </c>
      <c r="B106" s="50"/>
      <c r="C106" s="44" t="s">
        <v>93</v>
      </c>
      <c r="D106" s="44" t="s">
        <v>100</v>
      </c>
      <c r="E106" s="44" t="s">
        <v>89</v>
      </c>
      <c r="F106" s="44" t="s">
        <v>43</v>
      </c>
      <c r="G106" s="46"/>
      <c r="H106" s="41"/>
      <c r="I106" s="47">
        <v>0</v>
      </c>
      <c r="J106" s="131">
        <v>71</v>
      </c>
      <c r="K106" s="144">
        <v>71</v>
      </c>
      <c r="L106" s="16">
        <f t="shared" si="2"/>
        <v>100</v>
      </c>
    </row>
    <row r="107" spans="1:12" ht="14.25" customHeight="1">
      <c r="A107" s="69" t="s">
        <v>239</v>
      </c>
      <c r="B107" s="50"/>
      <c r="C107" s="36"/>
      <c r="D107" s="36"/>
      <c r="E107" s="36"/>
      <c r="F107" s="36"/>
      <c r="G107" s="53"/>
      <c r="H107" s="85"/>
      <c r="I107" s="86">
        <v>0</v>
      </c>
      <c r="J107" s="133">
        <v>71</v>
      </c>
      <c r="K107" s="146">
        <v>71</v>
      </c>
      <c r="L107" s="17">
        <f t="shared" si="2"/>
        <v>100</v>
      </c>
    </row>
    <row r="108" spans="1:12" ht="32.25" customHeight="1">
      <c r="A108" s="68" t="s">
        <v>67</v>
      </c>
      <c r="B108" s="201" t="s">
        <v>93</v>
      </c>
      <c r="C108" s="201"/>
      <c r="D108" s="44" t="s">
        <v>100</v>
      </c>
      <c r="E108" s="35">
        <v>2180000</v>
      </c>
      <c r="F108" s="44"/>
      <c r="G108" s="46">
        <f>G109</f>
        <v>1185</v>
      </c>
      <c r="H108" s="41"/>
      <c r="I108" s="47">
        <f>I109</f>
        <v>3380</v>
      </c>
      <c r="J108" s="131">
        <f>J109</f>
        <v>1185</v>
      </c>
      <c r="K108" s="144">
        <f>K109</f>
        <v>1177</v>
      </c>
      <c r="L108" s="16">
        <f t="shared" si="2"/>
        <v>99.32489451476793</v>
      </c>
    </row>
    <row r="109" spans="1:12" ht="32.25" customHeight="1">
      <c r="A109" s="51" t="s">
        <v>132</v>
      </c>
      <c r="B109" s="201" t="s">
        <v>93</v>
      </c>
      <c r="C109" s="201"/>
      <c r="D109" s="44" t="s">
        <v>100</v>
      </c>
      <c r="E109" s="35">
        <v>2180000</v>
      </c>
      <c r="F109" s="44" t="s">
        <v>68</v>
      </c>
      <c r="G109" s="46">
        <v>1185</v>
      </c>
      <c r="H109" s="41"/>
      <c r="I109" s="47">
        <v>3380</v>
      </c>
      <c r="J109" s="131">
        <v>1185</v>
      </c>
      <c r="K109" s="144">
        <v>1177</v>
      </c>
      <c r="L109" s="16">
        <f t="shared" si="2"/>
        <v>99.32489451476793</v>
      </c>
    </row>
    <row r="110" spans="1:12" ht="17.25" customHeight="1">
      <c r="A110" s="68" t="s">
        <v>325</v>
      </c>
      <c r="B110" s="44"/>
      <c r="C110" s="44" t="s">
        <v>93</v>
      </c>
      <c r="D110" s="44" t="s">
        <v>100</v>
      </c>
      <c r="E110" s="35">
        <v>3020000</v>
      </c>
      <c r="F110" s="44"/>
      <c r="G110" s="46">
        <f>G111</f>
        <v>2195</v>
      </c>
      <c r="H110" s="41"/>
      <c r="I110" s="47">
        <f>I111</f>
        <v>0</v>
      </c>
      <c r="J110" s="131">
        <f>J111</f>
        <v>2195</v>
      </c>
      <c r="K110" s="144">
        <f>K111</f>
        <v>2185</v>
      </c>
      <c r="L110" s="16">
        <f t="shared" si="2"/>
        <v>99.54441913439635</v>
      </c>
    </row>
    <row r="111" spans="1:12" ht="16.5" customHeight="1">
      <c r="A111" s="51" t="s">
        <v>32</v>
      </c>
      <c r="B111" s="44"/>
      <c r="C111" s="44" t="s">
        <v>93</v>
      </c>
      <c r="D111" s="44" t="s">
        <v>100</v>
      </c>
      <c r="E111" s="35">
        <v>3020000</v>
      </c>
      <c r="F111" s="44" t="s">
        <v>48</v>
      </c>
      <c r="G111" s="46">
        <v>2195</v>
      </c>
      <c r="H111" s="41"/>
      <c r="I111" s="47">
        <v>0</v>
      </c>
      <c r="J111" s="131">
        <v>2195</v>
      </c>
      <c r="K111" s="144">
        <v>2185</v>
      </c>
      <c r="L111" s="16">
        <f t="shared" si="2"/>
        <v>99.54441913439635</v>
      </c>
    </row>
    <row r="112" spans="1:12" ht="11.25" customHeight="1" hidden="1">
      <c r="A112" s="51"/>
      <c r="B112" s="44"/>
      <c r="C112" s="44"/>
      <c r="D112" s="44"/>
      <c r="E112" s="35"/>
      <c r="F112" s="44"/>
      <c r="G112" s="46"/>
      <c r="H112" s="41"/>
      <c r="I112" s="47"/>
      <c r="J112" s="131"/>
      <c r="K112" s="144"/>
      <c r="L112" s="16" t="e">
        <f t="shared" si="2"/>
        <v>#DIV/0!</v>
      </c>
    </row>
    <row r="113" spans="1:12" ht="14.25" customHeight="1" hidden="1">
      <c r="A113" s="43" t="s">
        <v>179</v>
      </c>
      <c r="B113" s="44"/>
      <c r="C113" s="44" t="s">
        <v>93</v>
      </c>
      <c r="D113" s="44" t="s">
        <v>101</v>
      </c>
      <c r="E113" s="35"/>
      <c r="F113" s="44"/>
      <c r="G113" s="46">
        <f>G114</f>
        <v>0</v>
      </c>
      <c r="H113" s="41"/>
      <c r="I113" s="47"/>
      <c r="J113" s="131">
        <f>J114</f>
        <v>9392</v>
      </c>
      <c r="K113" s="144"/>
      <c r="L113" s="16">
        <f t="shared" si="2"/>
        <v>0</v>
      </c>
    </row>
    <row r="114" spans="1:12" ht="21.75" customHeight="1" hidden="1">
      <c r="A114" s="59" t="s">
        <v>210</v>
      </c>
      <c r="B114" s="44"/>
      <c r="C114" s="44" t="s">
        <v>93</v>
      </c>
      <c r="D114" s="44" t="s">
        <v>101</v>
      </c>
      <c r="E114" s="35">
        <v>7950000</v>
      </c>
      <c r="F114" s="44"/>
      <c r="G114" s="46">
        <f>G116</f>
        <v>0</v>
      </c>
      <c r="H114" s="41"/>
      <c r="I114" s="47"/>
      <c r="J114" s="131">
        <f>J116</f>
        <v>9392</v>
      </c>
      <c r="K114" s="144"/>
      <c r="L114" s="16">
        <f t="shared" si="2"/>
        <v>0</v>
      </c>
    </row>
    <row r="115" spans="1:12" ht="17.25" customHeight="1">
      <c r="A115" s="59" t="s">
        <v>193</v>
      </c>
      <c r="B115" s="61"/>
      <c r="C115" s="61" t="s">
        <v>93</v>
      </c>
      <c r="D115" s="44" t="s">
        <v>100</v>
      </c>
      <c r="E115" s="35">
        <v>5200000</v>
      </c>
      <c r="F115" s="36"/>
      <c r="G115" s="48"/>
      <c r="H115" s="87">
        <f>H116</f>
        <v>9392</v>
      </c>
      <c r="I115" s="47">
        <f>I116</f>
        <v>0</v>
      </c>
      <c r="J115" s="134">
        <f>J116</f>
        <v>9392</v>
      </c>
      <c r="K115" s="144">
        <f>K116</f>
        <v>9392</v>
      </c>
      <c r="L115" s="16">
        <f t="shared" si="2"/>
        <v>100</v>
      </c>
    </row>
    <row r="116" spans="1:12" ht="32.25" customHeight="1">
      <c r="A116" s="51" t="s">
        <v>342</v>
      </c>
      <c r="B116" s="61"/>
      <c r="C116" s="61" t="s">
        <v>93</v>
      </c>
      <c r="D116" s="44" t="s">
        <v>100</v>
      </c>
      <c r="E116" s="35">
        <v>5200000</v>
      </c>
      <c r="F116" s="44" t="s">
        <v>341</v>
      </c>
      <c r="G116" s="48"/>
      <c r="H116" s="41">
        <v>9392</v>
      </c>
      <c r="I116" s="47">
        <v>0</v>
      </c>
      <c r="J116" s="134">
        <v>9392</v>
      </c>
      <c r="K116" s="144">
        <v>9392</v>
      </c>
      <c r="L116" s="16">
        <f t="shared" si="2"/>
        <v>100</v>
      </c>
    </row>
    <row r="117" spans="1:12" ht="11.25" customHeight="1">
      <c r="A117" s="63"/>
      <c r="B117" s="44"/>
      <c r="C117" s="44"/>
      <c r="D117" s="44"/>
      <c r="E117" s="35"/>
      <c r="F117" s="44"/>
      <c r="G117" s="46"/>
      <c r="H117" s="41"/>
      <c r="I117" s="47"/>
      <c r="J117" s="131"/>
      <c r="K117" s="144"/>
      <c r="L117" s="16"/>
    </row>
    <row r="118" spans="1:12" ht="25.5" customHeight="1">
      <c r="A118" s="88" t="s">
        <v>230</v>
      </c>
      <c r="B118" s="44"/>
      <c r="C118" s="44" t="s">
        <v>93</v>
      </c>
      <c r="D118" s="44" t="s">
        <v>98</v>
      </c>
      <c r="E118" s="35"/>
      <c r="F118" s="44"/>
      <c r="G118" s="46">
        <f>G119</f>
        <v>500</v>
      </c>
      <c r="H118" s="41"/>
      <c r="I118" s="47">
        <f>I119</f>
        <v>500</v>
      </c>
      <c r="J118" s="131">
        <f>J119</f>
        <v>500</v>
      </c>
      <c r="K118" s="144">
        <f>K119</f>
        <v>500</v>
      </c>
      <c r="L118" s="16">
        <f t="shared" si="2"/>
        <v>100</v>
      </c>
    </row>
    <row r="119" spans="1:12" ht="17.25" customHeight="1">
      <c r="A119" s="59" t="s">
        <v>210</v>
      </c>
      <c r="B119" s="44"/>
      <c r="C119" s="44" t="s">
        <v>93</v>
      </c>
      <c r="D119" s="44" t="s">
        <v>98</v>
      </c>
      <c r="E119" s="35">
        <v>7950000</v>
      </c>
      <c r="F119" s="44"/>
      <c r="G119" s="46">
        <f>G120+G122</f>
        <v>500</v>
      </c>
      <c r="H119" s="41"/>
      <c r="I119" s="47">
        <f>I122</f>
        <v>500</v>
      </c>
      <c r="J119" s="131">
        <f>J120+J122</f>
        <v>500</v>
      </c>
      <c r="K119" s="144">
        <f>K122</f>
        <v>500</v>
      </c>
      <c r="L119" s="16">
        <f t="shared" si="2"/>
        <v>100</v>
      </c>
    </row>
    <row r="120" spans="1:12" ht="46.5" customHeight="1" hidden="1">
      <c r="A120" s="59" t="s">
        <v>241</v>
      </c>
      <c r="B120" s="44"/>
      <c r="C120" s="44" t="s">
        <v>93</v>
      </c>
      <c r="D120" s="44" t="s">
        <v>98</v>
      </c>
      <c r="E120" s="35">
        <v>7950900</v>
      </c>
      <c r="F120" s="44"/>
      <c r="G120" s="46">
        <f>G121</f>
        <v>0</v>
      </c>
      <c r="H120" s="41"/>
      <c r="I120" s="47"/>
      <c r="J120" s="131">
        <f>J121</f>
        <v>0</v>
      </c>
      <c r="K120" s="144"/>
      <c r="L120" s="16" t="e">
        <f t="shared" si="2"/>
        <v>#DIV/0!</v>
      </c>
    </row>
    <row r="121" spans="1:12" ht="32.25" customHeight="1" hidden="1">
      <c r="A121" s="63" t="s">
        <v>80</v>
      </c>
      <c r="B121" s="44"/>
      <c r="C121" s="44" t="s">
        <v>93</v>
      </c>
      <c r="D121" s="44" t="s">
        <v>98</v>
      </c>
      <c r="E121" s="35">
        <v>7950900</v>
      </c>
      <c r="F121" s="44" t="s">
        <v>81</v>
      </c>
      <c r="G121" s="46">
        <v>0</v>
      </c>
      <c r="H121" s="41"/>
      <c r="I121" s="47"/>
      <c r="J121" s="131">
        <v>0</v>
      </c>
      <c r="K121" s="144"/>
      <c r="L121" s="16" t="e">
        <f t="shared" si="2"/>
        <v>#DIV/0!</v>
      </c>
    </row>
    <row r="122" spans="1:12" ht="49.5" customHeight="1">
      <c r="A122" s="59" t="s">
        <v>275</v>
      </c>
      <c r="B122" s="44"/>
      <c r="C122" s="44" t="s">
        <v>93</v>
      </c>
      <c r="D122" s="44" t="s">
        <v>98</v>
      </c>
      <c r="E122" s="35">
        <v>7951200</v>
      </c>
      <c r="F122" s="44"/>
      <c r="G122" s="46">
        <f>G123</f>
        <v>500</v>
      </c>
      <c r="H122" s="41"/>
      <c r="I122" s="47">
        <f>I123</f>
        <v>500</v>
      </c>
      <c r="J122" s="131">
        <f>J123</f>
        <v>500</v>
      </c>
      <c r="K122" s="144">
        <f>K123</f>
        <v>500</v>
      </c>
      <c r="L122" s="16">
        <f t="shared" si="2"/>
        <v>100</v>
      </c>
    </row>
    <row r="123" spans="1:12" ht="34.5" customHeight="1">
      <c r="A123" s="63" t="s">
        <v>80</v>
      </c>
      <c r="B123" s="44"/>
      <c r="C123" s="44" t="s">
        <v>93</v>
      </c>
      <c r="D123" s="44" t="s">
        <v>98</v>
      </c>
      <c r="E123" s="35">
        <v>7951200</v>
      </c>
      <c r="F123" s="44" t="s">
        <v>81</v>
      </c>
      <c r="G123" s="46">
        <v>500</v>
      </c>
      <c r="H123" s="41"/>
      <c r="I123" s="47">
        <v>500</v>
      </c>
      <c r="J123" s="131">
        <v>500</v>
      </c>
      <c r="K123" s="144">
        <v>500</v>
      </c>
      <c r="L123" s="16">
        <f t="shared" si="2"/>
        <v>100</v>
      </c>
    </row>
    <row r="124" spans="1:12" ht="11.25" customHeight="1">
      <c r="A124" s="72"/>
      <c r="B124" s="82"/>
      <c r="C124" s="44"/>
      <c r="D124" s="44"/>
      <c r="E124" s="35"/>
      <c r="F124" s="44"/>
      <c r="G124" s="48"/>
      <c r="H124" s="41"/>
      <c r="I124" s="47"/>
      <c r="J124" s="132"/>
      <c r="K124" s="145"/>
      <c r="L124" s="16"/>
    </row>
    <row r="125" spans="1:12" ht="15" customHeight="1">
      <c r="A125" s="77" t="s">
        <v>20</v>
      </c>
      <c r="B125" s="89"/>
      <c r="C125" s="34" t="s">
        <v>94</v>
      </c>
      <c r="D125" s="34"/>
      <c r="E125" s="45"/>
      <c r="F125" s="36"/>
      <c r="G125" s="40">
        <f>G126+G130+G152+G156</f>
        <v>65063</v>
      </c>
      <c r="H125" s="40">
        <f>H126+H130+H152+H156</f>
        <v>300441</v>
      </c>
      <c r="I125" s="90">
        <f>I126+I130+I156</f>
        <v>60599</v>
      </c>
      <c r="J125" s="130">
        <f>J126+J130+J152+J156</f>
        <v>379333</v>
      </c>
      <c r="K125" s="143">
        <f>K126+K130+K156</f>
        <v>338563</v>
      </c>
      <c r="L125" s="15">
        <f t="shared" si="2"/>
        <v>89.2521873920803</v>
      </c>
    </row>
    <row r="126" spans="1:12" ht="13.5" customHeight="1">
      <c r="A126" s="43" t="s">
        <v>21</v>
      </c>
      <c r="B126" s="61" t="s">
        <v>94</v>
      </c>
      <c r="C126" s="61" t="s">
        <v>94</v>
      </c>
      <c r="D126" s="44" t="s">
        <v>92</v>
      </c>
      <c r="E126" s="45"/>
      <c r="F126" s="36"/>
      <c r="G126" s="48">
        <f>G128</f>
        <v>8500</v>
      </c>
      <c r="H126" s="48">
        <f>H128</f>
        <v>1000</v>
      </c>
      <c r="I126" s="91">
        <f>I127</f>
        <v>8500</v>
      </c>
      <c r="J126" s="131">
        <f>J128</f>
        <v>11714</v>
      </c>
      <c r="K126" s="144">
        <f>K127</f>
        <v>11698</v>
      </c>
      <c r="L126" s="16">
        <f t="shared" si="2"/>
        <v>99.8634113027147</v>
      </c>
    </row>
    <row r="127" spans="1:12" ht="15" customHeight="1">
      <c r="A127" s="92" t="s">
        <v>71</v>
      </c>
      <c r="B127" s="61" t="s">
        <v>94</v>
      </c>
      <c r="C127" s="61" t="s">
        <v>94</v>
      </c>
      <c r="D127" s="44" t="s">
        <v>92</v>
      </c>
      <c r="E127" s="35">
        <v>2480000</v>
      </c>
      <c r="F127" s="36"/>
      <c r="G127" s="48">
        <f>G128</f>
        <v>8500</v>
      </c>
      <c r="H127" s="41">
        <f>H128</f>
        <v>1000</v>
      </c>
      <c r="I127" s="47">
        <f>I128</f>
        <v>8500</v>
      </c>
      <c r="J127" s="131">
        <f>J128</f>
        <v>11714</v>
      </c>
      <c r="K127" s="144">
        <f>K128</f>
        <v>11698</v>
      </c>
      <c r="L127" s="16">
        <f t="shared" si="2"/>
        <v>99.8634113027147</v>
      </c>
    </row>
    <row r="128" spans="1:12" ht="16.5" customHeight="1">
      <c r="A128" s="51" t="s">
        <v>133</v>
      </c>
      <c r="B128" s="61" t="s">
        <v>94</v>
      </c>
      <c r="C128" s="61" t="s">
        <v>94</v>
      </c>
      <c r="D128" s="44" t="s">
        <v>92</v>
      </c>
      <c r="E128" s="35">
        <v>2480000</v>
      </c>
      <c r="F128" s="44" t="s">
        <v>134</v>
      </c>
      <c r="G128" s="48">
        <v>8500</v>
      </c>
      <c r="H128" s="41">
        <v>1000</v>
      </c>
      <c r="I128" s="47">
        <v>8500</v>
      </c>
      <c r="J128" s="131">
        <v>11714</v>
      </c>
      <c r="K128" s="144">
        <v>11698</v>
      </c>
      <c r="L128" s="16">
        <f t="shared" si="2"/>
        <v>99.8634113027147</v>
      </c>
    </row>
    <row r="129" spans="1:12" ht="12" customHeight="1">
      <c r="A129" s="51"/>
      <c r="B129" s="61"/>
      <c r="C129" s="61"/>
      <c r="D129" s="44"/>
      <c r="E129" s="35"/>
      <c r="F129" s="44"/>
      <c r="G129" s="48"/>
      <c r="H129" s="41"/>
      <c r="I129" s="47"/>
      <c r="J129" s="131"/>
      <c r="K129" s="144"/>
      <c r="L129" s="16"/>
    </row>
    <row r="130" spans="1:12" ht="14.25" customHeight="1">
      <c r="A130" s="43" t="s">
        <v>22</v>
      </c>
      <c r="B130" s="61" t="s">
        <v>94</v>
      </c>
      <c r="C130" s="61" t="s">
        <v>94</v>
      </c>
      <c r="D130" s="44" t="s">
        <v>102</v>
      </c>
      <c r="E130" s="45"/>
      <c r="F130" s="36"/>
      <c r="G130" s="48">
        <f>G133+G139+G148+G141</f>
        <v>56153</v>
      </c>
      <c r="H130" s="87">
        <f>H133+H139+H148+H141+H136+H131+H145</f>
        <v>299441</v>
      </c>
      <c r="I130" s="47">
        <v>51689</v>
      </c>
      <c r="J130" s="134">
        <f>J133+J139+J148+J141+J136+J131+J145</f>
        <v>367209</v>
      </c>
      <c r="K130" s="147">
        <f>K131+K133+K136+K139+K141+K145+K148</f>
        <v>326472</v>
      </c>
      <c r="L130" s="16">
        <f t="shared" si="2"/>
        <v>88.90631765561302</v>
      </c>
    </row>
    <row r="131" spans="1:12" ht="17.25" customHeight="1">
      <c r="A131" s="92" t="s">
        <v>82</v>
      </c>
      <c r="B131" s="61"/>
      <c r="C131" s="61" t="s">
        <v>94</v>
      </c>
      <c r="D131" s="44" t="s">
        <v>102</v>
      </c>
      <c r="E131" s="35">
        <v>1020000</v>
      </c>
      <c r="F131" s="36"/>
      <c r="G131" s="48"/>
      <c r="H131" s="87">
        <f>H132</f>
        <v>6644</v>
      </c>
      <c r="I131" s="47">
        <f>I132</f>
        <v>0</v>
      </c>
      <c r="J131" s="131">
        <f>J132</f>
        <v>6644</v>
      </c>
      <c r="K131" s="144">
        <f>K132</f>
        <v>6644</v>
      </c>
      <c r="L131" s="16">
        <f t="shared" si="2"/>
        <v>100</v>
      </c>
    </row>
    <row r="132" spans="1:12" ht="16.5" customHeight="1">
      <c r="A132" s="51" t="s">
        <v>110</v>
      </c>
      <c r="B132" s="61"/>
      <c r="C132" s="61" t="s">
        <v>94</v>
      </c>
      <c r="D132" s="44" t="s">
        <v>102</v>
      </c>
      <c r="E132" s="35">
        <v>1020000</v>
      </c>
      <c r="F132" s="44" t="s">
        <v>111</v>
      </c>
      <c r="G132" s="48"/>
      <c r="H132" s="41">
        <f>4200+3800-1356</f>
        <v>6644</v>
      </c>
      <c r="I132" s="47">
        <v>0</v>
      </c>
      <c r="J132" s="131">
        <f>H132</f>
        <v>6644</v>
      </c>
      <c r="K132" s="144">
        <v>6644</v>
      </c>
      <c r="L132" s="16">
        <f t="shared" si="2"/>
        <v>100</v>
      </c>
    </row>
    <row r="133" spans="1:12" ht="17.25" customHeight="1">
      <c r="A133" s="92" t="s">
        <v>73</v>
      </c>
      <c r="B133" s="61" t="s">
        <v>94</v>
      </c>
      <c r="C133" s="61" t="s">
        <v>94</v>
      </c>
      <c r="D133" s="44" t="s">
        <v>102</v>
      </c>
      <c r="E133" s="35">
        <v>3100000</v>
      </c>
      <c r="F133" s="36"/>
      <c r="G133" s="48">
        <f>G134</f>
        <v>36300</v>
      </c>
      <c r="H133" s="41"/>
      <c r="I133" s="47">
        <f>I134</f>
        <v>36300</v>
      </c>
      <c r="J133" s="131">
        <f>J134</f>
        <v>57300</v>
      </c>
      <c r="K133" s="144">
        <f>K134</f>
        <v>57300</v>
      </c>
      <c r="L133" s="16">
        <f t="shared" si="2"/>
        <v>100</v>
      </c>
    </row>
    <row r="134" spans="1:12" ht="16.5" customHeight="1">
      <c r="A134" s="51" t="s">
        <v>135</v>
      </c>
      <c r="B134" s="61" t="s">
        <v>94</v>
      </c>
      <c r="C134" s="61" t="s">
        <v>94</v>
      </c>
      <c r="D134" s="44" t="s">
        <v>102</v>
      </c>
      <c r="E134" s="35">
        <v>3100000</v>
      </c>
      <c r="F134" s="44" t="s">
        <v>136</v>
      </c>
      <c r="G134" s="46">
        <v>36300</v>
      </c>
      <c r="H134" s="41"/>
      <c r="I134" s="47">
        <v>36300</v>
      </c>
      <c r="J134" s="131">
        <v>57300</v>
      </c>
      <c r="K134" s="144">
        <v>57300</v>
      </c>
      <c r="L134" s="16">
        <f t="shared" si="2"/>
        <v>100</v>
      </c>
    </row>
    <row r="135" spans="1:12" ht="13.5" customHeight="1" hidden="1">
      <c r="A135" s="93" t="s">
        <v>168</v>
      </c>
      <c r="B135" s="36"/>
      <c r="C135" s="36"/>
      <c r="D135" s="36"/>
      <c r="E135" s="45"/>
      <c r="F135" s="36"/>
      <c r="G135" s="53">
        <v>18000</v>
      </c>
      <c r="H135" s="41"/>
      <c r="I135" s="47"/>
      <c r="J135" s="133">
        <v>18000</v>
      </c>
      <c r="K135" s="146"/>
      <c r="L135" s="16">
        <f t="shared" si="2"/>
        <v>0</v>
      </c>
    </row>
    <row r="136" spans="1:12" ht="16.5" customHeight="1">
      <c r="A136" s="92" t="s">
        <v>328</v>
      </c>
      <c r="B136" s="36"/>
      <c r="C136" s="61" t="s">
        <v>94</v>
      </c>
      <c r="D136" s="44" t="s">
        <v>102</v>
      </c>
      <c r="E136" s="35">
        <v>3150000</v>
      </c>
      <c r="F136" s="44"/>
      <c r="G136" s="53"/>
      <c r="H136" s="87">
        <f>H137</f>
        <v>276600</v>
      </c>
      <c r="I136" s="47">
        <f>I137</f>
        <v>0</v>
      </c>
      <c r="J136" s="131">
        <f>J137</f>
        <v>276600</v>
      </c>
      <c r="K136" s="144">
        <f>K137</f>
        <v>245308</v>
      </c>
      <c r="L136" s="16">
        <f t="shared" si="2"/>
        <v>88.68691250903832</v>
      </c>
    </row>
    <row r="137" spans="1:12" ht="16.5" customHeight="1">
      <c r="A137" s="51" t="s">
        <v>347</v>
      </c>
      <c r="B137" s="36"/>
      <c r="C137" s="61" t="s">
        <v>94</v>
      </c>
      <c r="D137" s="44" t="s">
        <v>102</v>
      </c>
      <c r="E137" s="35">
        <v>3150000</v>
      </c>
      <c r="F137" s="44" t="s">
        <v>329</v>
      </c>
      <c r="G137" s="53"/>
      <c r="H137" s="41">
        <v>276600</v>
      </c>
      <c r="I137" s="47">
        <v>0</v>
      </c>
      <c r="J137" s="131">
        <v>276600</v>
      </c>
      <c r="K137" s="144">
        <v>245308</v>
      </c>
      <c r="L137" s="16">
        <f t="shared" si="2"/>
        <v>88.68691250903832</v>
      </c>
    </row>
    <row r="138" spans="1:12" ht="25.5" customHeight="1">
      <c r="A138" s="69" t="s">
        <v>349</v>
      </c>
      <c r="B138" s="36"/>
      <c r="C138" s="36"/>
      <c r="D138" s="36"/>
      <c r="E138" s="45"/>
      <c r="F138" s="36"/>
      <c r="G138" s="53"/>
      <c r="H138" s="94">
        <v>276600</v>
      </c>
      <c r="I138" s="54">
        <v>0</v>
      </c>
      <c r="J138" s="136">
        <v>276600</v>
      </c>
      <c r="K138" s="149">
        <v>245308</v>
      </c>
      <c r="L138" s="17">
        <f t="shared" si="2"/>
        <v>88.68691250903832</v>
      </c>
    </row>
    <row r="139" spans="1:12" ht="17.25" customHeight="1">
      <c r="A139" s="92" t="s">
        <v>72</v>
      </c>
      <c r="B139" s="61" t="s">
        <v>94</v>
      </c>
      <c r="C139" s="61" t="s">
        <v>94</v>
      </c>
      <c r="D139" s="44" t="s">
        <v>102</v>
      </c>
      <c r="E139" s="35">
        <v>3170000</v>
      </c>
      <c r="F139" s="44"/>
      <c r="G139" s="46">
        <f>G140</f>
        <v>1700</v>
      </c>
      <c r="H139" s="41"/>
      <c r="I139" s="47">
        <f>I140</f>
        <v>1700</v>
      </c>
      <c r="J139" s="131">
        <f>J140</f>
        <v>1700</v>
      </c>
      <c r="K139" s="144">
        <f>K140</f>
        <v>1530</v>
      </c>
      <c r="L139" s="16">
        <f t="shared" si="2"/>
        <v>90</v>
      </c>
    </row>
    <row r="140" spans="1:12" ht="17.25" customHeight="1">
      <c r="A140" s="51" t="s">
        <v>169</v>
      </c>
      <c r="B140" s="61" t="s">
        <v>94</v>
      </c>
      <c r="C140" s="61" t="s">
        <v>94</v>
      </c>
      <c r="D140" s="44" t="s">
        <v>102</v>
      </c>
      <c r="E140" s="35">
        <v>3170000</v>
      </c>
      <c r="F140" s="44" t="s">
        <v>137</v>
      </c>
      <c r="G140" s="46">
        <v>1700</v>
      </c>
      <c r="H140" s="41"/>
      <c r="I140" s="47">
        <v>1700</v>
      </c>
      <c r="J140" s="131">
        <v>1700</v>
      </c>
      <c r="K140" s="144">
        <v>1530</v>
      </c>
      <c r="L140" s="16">
        <f t="shared" si="2"/>
        <v>90</v>
      </c>
    </row>
    <row r="141" spans="1:12" ht="16.5" customHeight="1">
      <c r="A141" s="68" t="s">
        <v>198</v>
      </c>
      <c r="B141" s="61"/>
      <c r="C141" s="61" t="s">
        <v>94</v>
      </c>
      <c r="D141" s="44" t="s">
        <v>102</v>
      </c>
      <c r="E141" s="35">
        <v>5170000</v>
      </c>
      <c r="F141" s="44"/>
      <c r="G141" s="46">
        <f>G142</f>
        <v>15653</v>
      </c>
      <c r="H141" s="62">
        <f>H142</f>
        <v>6805</v>
      </c>
      <c r="I141" s="47">
        <f>I142</f>
        <v>11189</v>
      </c>
      <c r="J141" s="131">
        <f>J142</f>
        <v>22465</v>
      </c>
      <c r="K141" s="144">
        <f>K142</f>
        <v>13194</v>
      </c>
      <c r="L141" s="16">
        <f t="shared" si="2"/>
        <v>58.731359893167145</v>
      </c>
    </row>
    <row r="142" spans="1:12" ht="51" customHeight="1">
      <c r="A142" s="51" t="s">
        <v>205</v>
      </c>
      <c r="B142" s="61"/>
      <c r="C142" s="61" t="s">
        <v>94</v>
      </c>
      <c r="D142" s="44" t="s">
        <v>102</v>
      </c>
      <c r="E142" s="35">
        <v>5170000</v>
      </c>
      <c r="F142" s="44" t="s">
        <v>199</v>
      </c>
      <c r="G142" s="46">
        <v>15653</v>
      </c>
      <c r="H142" s="41">
        <v>6805</v>
      </c>
      <c r="I142" s="47">
        <v>11189</v>
      </c>
      <c r="J142" s="131">
        <v>22465</v>
      </c>
      <c r="K142" s="144">
        <v>13194</v>
      </c>
      <c r="L142" s="16">
        <f t="shared" si="2"/>
        <v>58.731359893167145</v>
      </c>
    </row>
    <row r="143" spans="1:12" ht="40.5" customHeight="1">
      <c r="A143" s="69" t="s">
        <v>243</v>
      </c>
      <c r="B143" s="36"/>
      <c r="C143" s="36"/>
      <c r="D143" s="36"/>
      <c r="E143" s="45"/>
      <c r="F143" s="36"/>
      <c r="G143" s="53">
        <v>11189</v>
      </c>
      <c r="H143" s="41"/>
      <c r="I143" s="54">
        <v>11189</v>
      </c>
      <c r="J143" s="133">
        <v>11196</v>
      </c>
      <c r="K143" s="146">
        <v>3430</v>
      </c>
      <c r="L143" s="17">
        <f t="shared" si="2"/>
        <v>30.63594140764559</v>
      </c>
    </row>
    <row r="144" spans="1:12" ht="42" customHeight="1">
      <c r="A144" s="69" t="s">
        <v>333</v>
      </c>
      <c r="B144" s="36"/>
      <c r="C144" s="36"/>
      <c r="D144" s="36"/>
      <c r="E144" s="45"/>
      <c r="F144" s="36"/>
      <c r="G144" s="53"/>
      <c r="H144" s="94">
        <v>6805</v>
      </c>
      <c r="I144" s="54">
        <v>0</v>
      </c>
      <c r="J144" s="133">
        <v>6805</v>
      </c>
      <c r="K144" s="146">
        <v>5300</v>
      </c>
      <c r="L144" s="17">
        <f t="shared" si="2"/>
        <v>77.88390889052168</v>
      </c>
    </row>
    <row r="145" spans="1:12" ht="31.5" customHeight="1" hidden="1">
      <c r="A145" s="59" t="s">
        <v>193</v>
      </c>
      <c r="B145" s="61"/>
      <c r="C145" s="61" t="s">
        <v>94</v>
      </c>
      <c r="D145" s="44" t="s">
        <v>102</v>
      </c>
      <c r="E145" s="35">
        <v>5200000</v>
      </c>
      <c r="F145" s="36"/>
      <c r="G145" s="48"/>
      <c r="H145" s="87">
        <f>H146</f>
        <v>9392</v>
      </c>
      <c r="I145" s="47">
        <f>I146</f>
        <v>0</v>
      </c>
      <c r="J145" s="134">
        <f>J146</f>
        <v>0</v>
      </c>
      <c r="K145" s="147">
        <f>K146</f>
        <v>0</v>
      </c>
      <c r="L145" s="16">
        <v>0</v>
      </c>
    </row>
    <row r="146" spans="1:12" ht="79.5" customHeight="1" hidden="1">
      <c r="A146" s="51" t="s">
        <v>342</v>
      </c>
      <c r="B146" s="61"/>
      <c r="C146" s="61" t="s">
        <v>94</v>
      </c>
      <c r="D146" s="44" t="s">
        <v>102</v>
      </c>
      <c r="E146" s="35">
        <v>5200000</v>
      </c>
      <c r="F146" s="44" t="s">
        <v>341</v>
      </c>
      <c r="G146" s="48"/>
      <c r="H146" s="41">
        <v>9392</v>
      </c>
      <c r="I146" s="47">
        <v>0</v>
      </c>
      <c r="J146" s="134">
        <v>0</v>
      </c>
      <c r="K146" s="150">
        <v>0</v>
      </c>
      <c r="L146" s="16">
        <v>0</v>
      </c>
    </row>
    <row r="147" spans="1:12" ht="27" customHeight="1" hidden="1">
      <c r="A147" s="69" t="s">
        <v>344</v>
      </c>
      <c r="B147" s="36"/>
      <c r="C147" s="36"/>
      <c r="D147" s="36"/>
      <c r="E147" s="45"/>
      <c r="F147" s="36"/>
      <c r="G147" s="53"/>
      <c r="H147" s="41"/>
      <c r="I147" s="54">
        <v>0</v>
      </c>
      <c r="J147" s="133">
        <v>0</v>
      </c>
      <c r="K147" s="146">
        <v>0</v>
      </c>
      <c r="L147" s="17">
        <v>0</v>
      </c>
    </row>
    <row r="148" spans="1:12" ht="17.25" customHeight="1">
      <c r="A148" s="59" t="s">
        <v>210</v>
      </c>
      <c r="B148" s="61"/>
      <c r="C148" s="61" t="s">
        <v>94</v>
      </c>
      <c r="D148" s="44" t="s">
        <v>102</v>
      </c>
      <c r="E148" s="35">
        <v>7950000</v>
      </c>
      <c r="F148" s="44"/>
      <c r="G148" s="46">
        <f>G150</f>
        <v>2500</v>
      </c>
      <c r="H148" s="41"/>
      <c r="I148" s="47">
        <f>I149</f>
        <v>2500</v>
      </c>
      <c r="J148" s="131">
        <f>J150</f>
        <v>2500</v>
      </c>
      <c r="K148" s="144">
        <f>K149</f>
        <v>2496</v>
      </c>
      <c r="L148" s="16">
        <f aca="true" t="shared" si="5" ref="L148:L208">K148/J148*100</f>
        <v>99.83999999999999</v>
      </c>
    </row>
    <row r="149" spans="1:12" ht="32.25" customHeight="1">
      <c r="A149" s="68" t="s">
        <v>316</v>
      </c>
      <c r="B149" s="61"/>
      <c r="C149" s="61" t="s">
        <v>94</v>
      </c>
      <c r="D149" s="44" t="s">
        <v>102</v>
      </c>
      <c r="E149" s="35">
        <v>7951300</v>
      </c>
      <c r="F149" s="44"/>
      <c r="G149" s="46">
        <f>G150</f>
        <v>2500</v>
      </c>
      <c r="H149" s="41"/>
      <c r="I149" s="47">
        <f>I150</f>
        <v>2500</v>
      </c>
      <c r="J149" s="131">
        <f>J150</f>
        <v>2500</v>
      </c>
      <c r="K149" s="144">
        <f>K150</f>
        <v>2496</v>
      </c>
      <c r="L149" s="16">
        <f t="shared" si="5"/>
        <v>99.83999999999999</v>
      </c>
    </row>
    <row r="150" spans="1:12" ht="15.75" customHeight="1">
      <c r="A150" s="51" t="s">
        <v>169</v>
      </c>
      <c r="B150" s="61"/>
      <c r="C150" s="61" t="s">
        <v>94</v>
      </c>
      <c r="D150" s="44" t="s">
        <v>102</v>
      </c>
      <c r="E150" s="35">
        <v>7951300</v>
      </c>
      <c r="F150" s="44" t="s">
        <v>137</v>
      </c>
      <c r="G150" s="46">
        <v>2500</v>
      </c>
      <c r="H150" s="41"/>
      <c r="I150" s="47">
        <v>2500</v>
      </c>
      <c r="J150" s="131">
        <v>2500</v>
      </c>
      <c r="K150" s="144">
        <v>2496</v>
      </c>
      <c r="L150" s="16">
        <f t="shared" si="5"/>
        <v>99.83999999999999</v>
      </c>
    </row>
    <row r="151" spans="1:12" ht="0.75" customHeight="1" hidden="1">
      <c r="A151" s="51"/>
      <c r="B151" s="61"/>
      <c r="C151" s="61"/>
      <c r="D151" s="44"/>
      <c r="E151" s="35"/>
      <c r="F151" s="44"/>
      <c r="G151" s="46"/>
      <c r="H151" s="41"/>
      <c r="I151" s="47"/>
      <c r="J151" s="132"/>
      <c r="K151" s="145"/>
      <c r="L151" s="16" t="e">
        <f t="shared" si="5"/>
        <v>#DIV/0!</v>
      </c>
    </row>
    <row r="152" spans="1:12" ht="13.5" customHeight="1" hidden="1">
      <c r="A152" s="95" t="s">
        <v>105</v>
      </c>
      <c r="B152" s="61" t="s">
        <v>94</v>
      </c>
      <c r="C152" s="61" t="s">
        <v>94</v>
      </c>
      <c r="D152" s="44" t="s">
        <v>100</v>
      </c>
      <c r="E152" s="35"/>
      <c r="F152" s="44"/>
      <c r="G152" s="62">
        <f>G154</f>
        <v>0</v>
      </c>
      <c r="H152" s="41"/>
      <c r="I152" s="47"/>
      <c r="J152" s="132"/>
      <c r="K152" s="145"/>
      <c r="L152" s="16" t="e">
        <f t="shared" si="5"/>
        <v>#DIV/0!</v>
      </c>
    </row>
    <row r="153" spans="1:12" ht="17.25" customHeight="1" hidden="1">
      <c r="A153" s="59" t="s">
        <v>74</v>
      </c>
      <c r="B153" s="61" t="s">
        <v>94</v>
      </c>
      <c r="C153" s="61" t="s">
        <v>94</v>
      </c>
      <c r="D153" s="44" t="s">
        <v>100</v>
      </c>
      <c r="E153" s="35">
        <v>3300000</v>
      </c>
      <c r="F153" s="44"/>
      <c r="G153" s="46">
        <f>G154</f>
        <v>0</v>
      </c>
      <c r="H153" s="41"/>
      <c r="I153" s="47"/>
      <c r="J153" s="132"/>
      <c r="K153" s="145"/>
      <c r="L153" s="16" t="e">
        <f t="shared" si="5"/>
        <v>#DIV/0!</v>
      </c>
    </row>
    <row r="154" spans="1:12" ht="18.75" customHeight="1" hidden="1">
      <c r="A154" s="51" t="s">
        <v>138</v>
      </c>
      <c r="B154" s="61" t="s">
        <v>94</v>
      </c>
      <c r="C154" s="61" t="s">
        <v>94</v>
      </c>
      <c r="D154" s="44" t="s">
        <v>100</v>
      </c>
      <c r="E154" s="35">
        <v>3300000</v>
      </c>
      <c r="F154" s="44" t="s">
        <v>139</v>
      </c>
      <c r="G154" s="46">
        <v>0</v>
      </c>
      <c r="H154" s="41"/>
      <c r="I154" s="47"/>
      <c r="J154" s="132"/>
      <c r="K154" s="145"/>
      <c r="L154" s="16" t="e">
        <f t="shared" si="5"/>
        <v>#DIV/0!</v>
      </c>
    </row>
    <row r="155" spans="1:12" ht="12" customHeight="1">
      <c r="A155" s="51"/>
      <c r="B155" s="61"/>
      <c r="C155" s="61"/>
      <c r="D155" s="44"/>
      <c r="E155" s="35"/>
      <c r="F155" s="44"/>
      <c r="G155" s="46"/>
      <c r="H155" s="41"/>
      <c r="I155" s="47"/>
      <c r="J155" s="132"/>
      <c r="K155" s="145"/>
      <c r="L155" s="16"/>
    </row>
    <row r="156" spans="1:12" ht="17.25" customHeight="1">
      <c r="A156" s="43" t="s">
        <v>115</v>
      </c>
      <c r="B156" s="61"/>
      <c r="C156" s="61" t="s">
        <v>94</v>
      </c>
      <c r="D156" s="44" t="s">
        <v>116</v>
      </c>
      <c r="E156" s="35"/>
      <c r="F156" s="44"/>
      <c r="G156" s="46">
        <f>G157</f>
        <v>410</v>
      </c>
      <c r="H156" s="41"/>
      <c r="I156" s="47">
        <f>I157</f>
        <v>410</v>
      </c>
      <c r="J156" s="131">
        <f>J157</f>
        <v>410</v>
      </c>
      <c r="K156" s="144">
        <f>K157</f>
        <v>393</v>
      </c>
      <c r="L156" s="16">
        <f t="shared" si="5"/>
        <v>95.85365853658536</v>
      </c>
    </row>
    <row r="157" spans="1:12" ht="17.25" customHeight="1">
      <c r="A157" s="59" t="s">
        <v>210</v>
      </c>
      <c r="B157" s="61"/>
      <c r="C157" s="61" t="s">
        <v>94</v>
      </c>
      <c r="D157" s="44" t="s">
        <v>116</v>
      </c>
      <c r="E157" s="35">
        <v>7950000</v>
      </c>
      <c r="F157" s="44"/>
      <c r="G157" s="46">
        <f>G159</f>
        <v>410</v>
      </c>
      <c r="H157" s="41"/>
      <c r="I157" s="47">
        <f>I158</f>
        <v>410</v>
      </c>
      <c r="J157" s="131">
        <f>J159</f>
        <v>410</v>
      </c>
      <c r="K157" s="144">
        <f>K158</f>
        <v>393</v>
      </c>
      <c r="L157" s="16">
        <f t="shared" si="5"/>
        <v>95.85365853658536</v>
      </c>
    </row>
    <row r="158" spans="1:12" ht="34.5" customHeight="1">
      <c r="A158" s="68" t="s">
        <v>276</v>
      </c>
      <c r="B158" s="61"/>
      <c r="C158" s="61" t="s">
        <v>94</v>
      </c>
      <c r="D158" s="44" t="s">
        <v>116</v>
      </c>
      <c r="E158" s="35">
        <v>7951400</v>
      </c>
      <c r="F158" s="44"/>
      <c r="G158" s="46">
        <f>G159</f>
        <v>410</v>
      </c>
      <c r="H158" s="41"/>
      <c r="I158" s="47">
        <f>I159</f>
        <v>410</v>
      </c>
      <c r="J158" s="131">
        <f>J159</f>
        <v>410</v>
      </c>
      <c r="K158" s="144">
        <f>K159</f>
        <v>393</v>
      </c>
      <c r="L158" s="16">
        <f t="shared" si="5"/>
        <v>95.85365853658536</v>
      </c>
    </row>
    <row r="159" spans="1:12" ht="18" customHeight="1">
      <c r="A159" s="72" t="s">
        <v>140</v>
      </c>
      <c r="B159" s="61"/>
      <c r="C159" s="61" t="s">
        <v>94</v>
      </c>
      <c r="D159" s="44" t="s">
        <v>116</v>
      </c>
      <c r="E159" s="35">
        <v>7951400</v>
      </c>
      <c r="F159" s="44" t="s">
        <v>141</v>
      </c>
      <c r="G159" s="46">
        <v>410</v>
      </c>
      <c r="H159" s="41"/>
      <c r="I159" s="47">
        <v>410</v>
      </c>
      <c r="J159" s="131">
        <v>410</v>
      </c>
      <c r="K159" s="144">
        <v>393</v>
      </c>
      <c r="L159" s="16">
        <f t="shared" si="5"/>
        <v>95.85365853658536</v>
      </c>
    </row>
    <row r="160" spans="1:12" ht="12" customHeight="1">
      <c r="A160" s="51"/>
      <c r="B160" s="96"/>
      <c r="C160" s="97"/>
      <c r="D160" s="97"/>
      <c r="E160" s="96"/>
      <c r="F160" s="97"/>
      <c r="G160" s="98"/>
      <c r="H160" s="41"/>
      <c r="I160" s="47"/>
      <c r="J160" s="132"/>
      <c r="K160" s="145"/>
      <c r="L160" s="16"/>
    </row>
    <row r="161" spans="1:12" ht="15" customHeight="1">
      <c r="A161" s="77" t="s">
        <v>1</v>
      </c>
      <c r="B161" s="203" t="s">
        <v>103</v>
      </c>
      <c r="C161" s="203"/>
      <c r="D161" s="34"/>
      <c r="E161" s="99"/>
      <c r="F161" s="100"/>
      <c r="G161" s="40">
        <f>G162+G189+G231</f>
        <v>1579962</v>
      </c>
      <c r="H161" s="40">
        <f>H162+H189+H231</f>
        <v>77990</v>
      </c>
      <c r="I161" s="90">
        <f>I162+I189+I231</f>
        <v>1297244</v>
      </c>
      <c r="J161" s="130">
        <f>J162+J189+J231</f>
        <v>1739403</v>
      </c>
      <c r="K161" s="143">
        <f>K162+K189+K231</f>
        <v>1442795</v>
      </c>
      <c r="L161" s="15">
        <f t="shared" si="5"/>
        <v>82.94771251975534</v>
      </c>
    </row>
    <row r="162" spans="1:12" ht="14.25" customHeight="1">
      <c r="A162" s="43" t="s">
        <v>6</v>
      </c>
      <c r="B162" s="202" t="s">
        <v>103</v>
      </c>
      <c r="C162" s="202"/>
      <c r="D162" s="44" t="s">
        <v>91</v>
      </c>
      <c r="E162" s="45"/>
      <c r="F162" s="36"/>
      <c r="G162" s="48">
        <f>G167+G181+G177+G163+G170</f>
        <v>182072</v>
      </c>
      <c r="H162" s="48">
        <f>H167+H181+H177+H163+H170</f>
        <v>-4000</v>
      </c>
      <c r="I162" s="91">
        <f>I163+I167+I170+I174+I177+I181</f>
        <v>124246</v>
      </c>
      <c r="J162" s="131">
        <f>J167+J181+J177+J163+J170+J174</f>
        <v>254354</v>
      </c>
      <c r="K162" s="147">
        <f>K163+K167+K170+K174+K177+K181</f>
        <v>160671</v>
      </c>
      <c r="L162" s="16">
        <f t="shared" si="5"/>
        <v>63.16826155672802</v>
      </c>
    </row>
    <row r="163" spans="1:12" ht="15.75" customHeight="1">
      <c r="A163" s="68" t="s">
        <v>62</v>
      </c>
      <c r="B163" s="50"/>
      <c r="C163" s="44" t="s">
        <v>103</v>
      </c>
      <c r="D163" s="44" t="s">
        <v>91</v>
      </c>
      <c r="E163" s="44" t="s">
        <v>89</v>
      </c>
      <c r="F163" s="44"/>
      <c r="G163" s="48">
        <f>G164</f>
        <v>1000</v>
      </c>
      <c r="H163" s="48">
        <f>H164</f>
        <v>0</v>
      </c>
      <c r="I163" s="91">
        <f>I164</f>
        <v>0</v>
      </c>
      <c r="J163" s="131">
        <f>J164</f>
        <v>12365</v>
      </c>
      <c r="K163" s="144">
        <f>K164</f>
        <v>11693</v>
      </c>
      <c r="L163" s="16">
        <f t="shared" si="5"/>
        <v>94.56530529720986</v>
      </c>
    </row>
    <row r="164" spans="1:12" ht="15.75" customHeight="1">
      <c r="A164" s="51" t="s">
        <v>63</v>
      </c>
      <c r="B164" s="50"/>
      <c r="C164" s="44" t="s">
        <v>103</v>
      </c>
      <c r="D164" s="44" t="s">
        <v>91</v>
      </c>
      <c r="E164" s="44" t="s">
        <v>89</v>
      </c>
      <c r="F164" s="44" t="s">
        <v>43</v>
      </c>
      <c r="G164" s="48">
        <v>1000</v>
      </c>
      <c r="H164" s="41"/>
      <c r="I164" s="47">
        <v>0</v>
      </c>
      <c r="J164" s="131">
        <v>12365</v>
      </c>
      <c r="K164" s="144">
        <v>11693</v>
      </c>
      <c r="L164" s="16">
        <f t="shared" si="5"/>
        <v>94.56530529720986</v>
      </c>
    </row>
    <row r="165" spans="1:12" ht="15.75" customHeight="1">
      <c r="A165" s="69" t="s">
        <v>239</v>
      </c>
      <c r="B165" s="82"/>
      <c r="C165" s="36"/>
      <c r="D165" s="36"/>
      <c r="E165" s="45"/>
      <c r="F165" s="36"/>
      <c r="G165" s="53">
        <v>1000</v>
      </c>
      <c r="H165" s="94"/>
      <c r="I165" s="54">
        <v>0</v>
      </c>
      <c r="J165" s="133">
        <v>2603</v>
      </c>
      <c r="K165" s="146">
        <v>2587</v>
      </c>
      <c r="L165" s="17">
        <f t="shared" si="5"/>
        <v>99.38532462543219</v>
      </c>
    </row>
    <row r="166" spans="1:12" ht="28.5" customHeight="1">
      <c r="A166" s="69" t="s">
        <v>240</v>
      </c>
      <c r="B166" s="82"/>
      <c r="C166" s="36"/>
      <c r="D166" s="36"/>
      <c r="E166" s="45"/>
      <c r="F166" s="36"/>
      <c r="G166" s="53"/>
      <c r="H166" s="94"/>
      <c r="I166" s="54">
        <v>0</v>
      </c>
      <c r="J166" s="133">
        <v>9762</v>
      </c>
      <c r="K166" s="146">
        <v>9106</v>
      </c>
      <c r="L166" s="17">
        <f t="shared" si="5"/>
        <v>93.280065560336</v>
      </c>
    </row>
    <row r="167" spans="1:12" ht="15.75" customHeight="1">
      <c r="A167" s="92" t="s">
        <v>83</v>
      </c>
      <c r="B167" s="201" t="s">
        <v>103</v>
      </c>
      <c r="C167" s="201"/>
      <c r="D167" s="44" t="s">
        <v>91</v>
      </c>
      <c r="E167" s="35">
        <v>3500000</v>
      </c>
      <c r="F167" s="36"/>
      <c r="G167" s="48">
        <f>G168+G169</f>
        <v>107950</v>
      </c>
      <c r="H167" s="41">
        <f>H169</f>
        <v>-4000</v>
      </c>
      <c r="I167" s="47">
        <f>I169</f>
        <v>104770</v>
      </c>
      <c r="J167" s="131">
        <f>J168+J169</f>
        <v>103950</v>
      </c>
      <c r="K167" s="144">
        <f>K169</f>
        <v>90961</v>
      </c>
      <c r="L167" s="16">
        <f t="shared" si="5"/>
        <v>87.5045695045695</v>
      </c>
    </row>
    <row r="168" spans="1:12" ht="16.5" customHeight="1" hidden="1">
      <c r="A168" s="51" t="s">
        <v>142</v>
      </c>
      <c r="B168" s="44"/>
      <c r="C168" s="44" t="s">
        <v>103</v>
      </c>
      <c r="D168" s="44" t="s">
        <v>91</v>
      </c>
      <c r="E168" s="35">
        <v>3500000</v>
      </c>
      <c r="F168" s="44" t="s">
        <v>104</v>
      </c>
      <c r="G168" s="48">
        <v>0</v>
      </c>
      <c r="H168" s="41"/>
      <c r="I168" s="47">
        <v>0</v>
      </c>
      <c r="J168" s="131">
        <v>0</v>
      </c>
      <c r="K168" s="144"/>
      <c r="L168" s="16" t="e">
        <f t="shared" si="5"/>
        <v>#DIV/0!</v>
      </c>
    </row>
    <row r="169" spans="1:12" ht="17.25" customHeight="1">
      <c r="A169" s="51" t="s">
        <v>170</v>
      </c>
      <c r="B169" s="44"/>
      <c r="C169" s="44" t="s">
        <v>103</v>
      </c>
      <c r="D169" s="44" t="s">
        <v>91</v>
      </c>
      <c r="E169" s="35">
        <v>3500000</v>
      </c>
      <c r="F169" s="44" t="s">
        <v>143</v>
      </c>
      <c r="G169" s="48">
        <v>107950</v>
      </c>
      <c r="H169" s="41">
        <v>-4000</v>
      </c>
      <c r="I169" s="47">
        <v>104770</v>
      </c>
      <c r="J169" s="131">
        <v>103950</v>
      </c>
      <c r="K169" s="144">
        <v>90961</v>
      </c>
      <c r="L169" s="16">
        <f t="shared" si="5"/>
        <v>87.5045695045695</v>
      </c>
    </row>
    <row r="170" spans="1:12" ht="15.75" customHeight="1">
      <c r="A170" s="59" t="s">
        <v>245</v>
      </c>
      <c r="B170" s="44"/>
      <c r="C170" s="44" t="s">
        <v>103</v>
      </c>
      <c r="D170" s="44" t="s">
        <v>91</v>
      </c>
      <c r="E170" s="35">
        <v>5190000</v>
      </c>
      <c r="F170" s="44"/>
      <c r="G170" s="48">
        <f>G171</f>
        <v>2804</v>
      </c>
      <c r="H170" s="41"/>
      <c r="I170" s="47">
        <f aca="true" t="shared" si="6" ref="I170:K171">I171</f>
        <v>1076</v>
      </c>
      <c r="J170" s="131">
        <f t="shared" si="6"/>
        <v>5004</v>
      </c>
      <c r="K170" s="144">
        <f t="shared" si="6"/>
        <v>2672</v>
      </c>
      <c r="L170" s="16">
        <f t="shared" si="5"/>
        <v>53.397282174260596</v>
      </c>
    </row>
    <row r="171" spans="1:12" ht="15.75" customHeight="1">
      <c r="A171" s="59" t="s">
        <v>246</v>
      </c>
      <c r="B171" s="44"/>
      <c r="C171" s="44" t="s">
        <v>103</v>
      </c>
      <c r="D171" s="44" t="s">
        <v>91</v>
      </c>
      <c r="E171" s="35">
        <v>5190100</v>
      </c>
      <c r="F171" s="44"/>
      <c r="G171" s="48">
        <f>G172</f>
        <v>2804</v>
      </c>
      <c r="H171" s="41"/>
      <c r="I171" s="47">
        <f t="shared" si="6"/>
        <v>1076</v>
      </c>
      <c r="J171" s="131">
        <f t="shared" si="6"/>
        <v>5004</v>
      </c>
      <c r="K171" s="144">
        <f t="shared" si="6"/>
        <v>2672</v>
      </c>
      <c r="L171" s="16">
        <f t="shared" si="5"/>
        <v>53.397282174260596</v>
      </c>
    </row>
    <row r="172" spans="1:12" ht="49.5" customHeight="1">
      <c r="A172" s="51" t="s">
        <v>262</v>
      </c>
      <c r="B172" s="44"/>
      <c r="C172" s="44" t="s">
        <v>103</v>
      </c>
      <c r="D172" s="44" t="s">
        <v>91</v>
      </c>
      <c r="E172" s="35">
        <v>5190100</v>
      </c>
      <c r="F172" s="44" t="s">
        <v>263</v>
      </c>
      <c r="G172" s="46">
        <v>2804</v>
      </c>
      <c r="H172" s="41"/>
      <c r="I172" s="47">
        <v>1076</v>
      </c>
      <c r="J172" s="131">
        <v>5004</v>
      </c>
      <c r="K172" s="144">
        <v>2672</v>
      </c>
      <c r="L172" s="16">
        <f t="shared" si="5"/>
        <v>53.397282174260596</v>
      </c>
    </row>
    <row r="173" spans="1:12" ht="40.5" customHeight="1">
      <c r="A173" s="52" t="s">
        <v>318</v>
      </c>
      <c r="B173" s="182"/>
      <c r="C173" s="182"/>
      <c r="D173" s="36"/>
      <c r="E173" s="45"/>
      <c r="F173" s="36"/>
      <c r="G173" s="53">
        <v>2284</v>
      </c>
      <c r="H173" s="41"/>
      <c r="I173" s="54">
        <v>1076</v>
      </c>
      <c r="J173" s="133">
        <v>4484</v>
      </c>
      <c r="K173" s="146">
        <v>2672</v>
      </c>
      <c r="L173" s="17">
        <f t="shared" si="5"/>
        <v>59.58965209634255</v>
      </c>
    </row>
    <row r="174" spans="1:12" ht="17.25" customHeight="1">
      <c r="A174" s="59" t="s">
        <v>193</v>
      </c>
      <c r="B174" s="61"/>
      <c r="C174" s="61" t="s">
        <v>103</v>
      </c>
      <c r="D174" s="61" t="s">
        <v>91</v>
      </c>
      <c r="E174" s="101">
        <v>5200000</v>
      </c>
      <c r="F174" s="61"/>
      <c r="G174" s="62"/>
      <c r="H174" s="41"/>
      <c r="I174" s="47">
        <f>I175+I176</f>
        <v>0</v>
      </c>
      <c r="J174" s="134">
        <f>J175+J176</f>
        <v>62577</v>
      </c>
      <c r="K174" s="144">
        <f>K175+K176</f>
        <v>25999</v>
      </c>
      <c r="L174" s="16">
        <f t="shared" si="5"/>
        <v>41.54721383255829</v>
      </c>
    </row>
    <row r="175" spans="1:12" ht="17.25" customHeight="1">
      <c r="A175" s="63" t="s">
        <v>350</v>
      </c>
      <c r="B175" s="61"/>
      <c r="C175" s="61" t="s">
        <v>103</v>
      </c>
      <c r="D175" s="61" t="s">
        <v>91</v>
      </c>
      <c r="E175" s="101">
        <v>5200000</v>
      </c>
      <c r="F175" s="61" t="s">
        <v>351</v>
      </c>
      <c r="G175" s="62"/>
      <c r="H175" s="41"/>
      <c r="I175" s="47">
        <v>0</v>
      </c>
      <c r="J175" s="134">
        <v>22577</v>
      </c>
      <c r="K175" s="144">
        <v>13859</v>
      </c>
      <c r="L175" s="16">
        <f t="shared" si="5"/>
        <v>61.38548079904328</v>
      </c>
    </row>
    <row r="176" spans="1:12" ht="17.25" customHeight="1">
      <c r="A176" s="63" t="s">
        <v>352</v>
      </c>
      <c r="B176" s="61"/>
      <c r="C176" s="61" t="s">
        <v>103</v>
      </c>
      <c r="D176" s="61" t="s">
        <v>91</v>
      </c>
      <c r="E176" s="101">
        <v>5200000</v>
      </c>
      <c r="F176" s="61" t="s">
        <v>353</v>
      </c>
      <c r="G176" s="62"/>
      <c r="H176" s="41"/>
      <c r="I176" s="47">
        <v>0</v>
      </c>
      <c r="J176" s="134">
        <v>40000</v>
      </c>
      <c r="K176" s="144">
        <v>12140</v>
      </c>
      <c r="L176" s="16">
        <f t="shared" si="5"/>
        <v>30.349999999999998</v>
      </c>
    </row>
    <row r="177" spans="1:12" ht="18" customHeight="1">
      <c r="A177" s="68" t="s">
        <v>191</v>
      </c>
      <c r="B177" s="61"/>
      <c r="C177" s="61" t="s">
        <v>103</v>
      </c>
      <c r="D177" s="61" t="s">
        <v>91</v>
      </c>
      <c r="E177" s="101">
        <v>5220000</v>
      </c>
      <c r="F177" s="61"/>
      <c r="G177" s="62">
        <f>G178</f>
        <v>51918</v>
      </c>
      <c r="H177" s="41"/>
      <c r="I177" s="47">
        <f aca="true" t="shared" si="7" ref="I177:K178">I178</f>
        <v>0</v>
      </c>
      <c r="J177" s="134">
        <f t="shared" si="7"/>
        <v>51918</v>
      </c>
      <c r="K177" s="147">
        <f t="shared" si="7"/>
        <v>14542</v>
      </c>
      <c r="L177" s="16">
        <f t="shared" si="5"/>
        <v>28.0095535267152</v>
      </c>
    </row>
    <row r="178" spans="1:12" ht="66" customHeight="1">
      <c r="A178" s="59" t="s">
        <v>202</v>
      </c>
      <c r="B178" s="61"/>
      <c r="C178" s="61" t="s">
        <v>103</v>
      </c>
      <c r="D178" s="61" t="s">
        <v>91</v>
      </c>
      <c r="E178" s="101">
        <v>5221202</v>
      </c>
      <c r="F178" s="61"/>
      <c r="G178" s="62">
        <f>G179</f>
        <v>51918</v>
      </c>
      <c r="H178" s="41"/>
      <c r="I178" s="47">
        <f t="shared" si="7"/>
        <v>0</v>
      </c>
      <c r="J178" s="134">
        <f t="shared" si="7"/>
        <v>51918</v>
      </c>
      <c r="K178" s="147">
        <f t="shared" si="7"/>
        <v>14542</v>
      </c>
      <c r="L178" s="16">
        <f t="shared" si="5"/>
        <v>28.0095535267152</v>
      </c>
    </row>
    <row r="179" spans="1:12" ht="17.25" customHeight="1">
      <c r="A179" s="72" t="s">
        <v>53</v>
      </c>
      <c r="B179" s="61"/>
      <c r="C179" s="61" t="s">
        <v>103</v>
      </c>
      <c r="D179" s="61" t="s">
        <v>91</v>
      </c>
      <c r="E179" s="101">
        <v>5221202</v>
      </c>
      <c r="F179" s="61" t="s">
        <v>46</v>
      </c>
      <c r="G179" s="62">
        <v>51918</v>
      </c>
      <c r="H179" s="41"/>
      <c r="I179" s="47">
        <v>0</v>
      </c>
      <c r="J179" s="134">
        <v>51918</v>
      </c>
      <c r="K179" s="147">
        <v>14542</v>
      </c>
      <c r="L179" s="16">
        <f t="shared" si="5"/>
        <v>28.0095535267152</v>
      </c>
    </row>
    <row r="180" spans="1:12" ht="27.75" customHeight="1">
      <c r="A180" s="69" t="s">
        <v>264</v>
      </c>
      <c r="B180" s="61"/>
      <c r="C180" s="61"/>
      <c r="D180" s="61"/>
      <c r="E180" s="101"/>
      <c r="F180" s="61"/>
      <c r="G180" s="75">
        <v>40600</v>
      </c>
      <c r="H180" s="41"/>
      <c r="I180" s="54">
        <v>0</v>
      </c>
      <c r="J180" s="136">
        <v>40600</v>
      </c>
      <c r="K180" s="149">
        <v>12659</v>
      </c>
      <c r="L180" s="17">
        <f t="shared" si="5"/>
        <v>31.179802955665025</v>
      </c>
    </row>
    <row r="181" spans="1:12" ht="17.25" customHeight="1">
      <c r="A181" s="59" t="s">
        <v>210</v>
      </c>
      <c r="B181" s="36"/>
      <c r="C181" s="44" t="s">
        <v>103</v>
      </c>
      <c r="D181" s="44" t="s">
        <v>91</v>
      </c>
      <c r="E181" s="35">
        <v>7950000</v>
      </c>
      <c r="F181" s="44"/>
      <c r="G181" s="46">
        <f>G184+G186</f>
        <v>18400</v>
      </c>
      <c r="H181" s="41"/>
      <c r="I181" s="47">
        <f>I182+I184+I186</f>
        <v>18400</v>
      </c>
      <c r="J181" s="131">
        <f>J184+J186+J182</f>
        <v>18540</v>
      </c>
      <c r="K181" s="144">
        <f>K182+K184+K186</f>
        <v>14804</v>
      </c>
      <c r="L181" s="16">
        <f t="shared" si="5"/>
        <v>79.84897518878101</v>
      </c>
    </row>
    <row r="182" spans="1:12" ht="51" customHeight="1">
      <c r="A182" s="68" t="s">
        <v>271</v>
      </c>
      <c r="B182" s="36"/>
      <c r="C182" s="44" t="s">
        <v>103</v>
      </c>
      <c r="D182" s="44" t="s">
        <v>91</v>
      </c>
      <c r="E182" s="35">
        <v>7950700</v>
      </c>
      <c r="F182" s="44"/>
      <c r="G182" s="46"/>
      <c r="H182" s="41"/>
      <c r="I182" s="47">
        <f>I183</f>
        <v>0</v>
      </c>
      <c r="J182" s="131">
        <f>J183</f>
        <v>140</v>
      </c>
      <c r="K182" s="144">
        <f>K183</f>
        <v>138</v>
      </c>
      <c r="L182" s="16">
        <f t="shared" si="5"/>
        <v>98.57142857142858</v>
      </c>
    </row>
    <row r="183" spans="1:12" ht="17.25" customHeight="1">
      <c r="A183" s="51" t="s">
        <v>170</v>
      </c>
      <c r="B183" s="36"/>
      <c r="C183" s="44" t="s">
        <v>103</v>
      </c>
      <c r="D183" s="44" t="s">
        <v>91</v>
      </c>
      <c r="E183" s="35">
        <v>7950700</v>
      </c>
      <c r="F183" s="44" t="s">
        <v>143</v>
      </c>
      <c r="G183" s="46"/>
      <c r="H183" s="41"/>
      <c r="I183" s="47">
        <v>0</v>
      </c>
      <c r="J183" s="131">
        <v>140</v>
      </c>
      <c r="K183" s="144">
        <v>138</v>
      </c>
      <c r="L183" s="16">
        <f t="shared" si="5"/>
        <v>98.57142857142858</v>
      </c>
    </row>
    <row r="184" spans="1:12" ht="49.5" customHeight="1">
      <c r="A184" s="68" t="s">
        <v>277</v>
      </c>
      <c r="B184" s="36"/>
      <c r="C184" s="44" t="s">
        <v>103</v>
      </c>
      <c r="D184" s="44" t="s">
        <v>91</v>
      </c>
      <c r="E184" s="35">
        <v>7951000</v>
      </c>
      <c r="F184" s="44"/>
      <c r="G184" s="46">
        <f>G185</f>
        <v>15000</v>
      </c>
      <c r="H184" s="41"/>
      <c r="I184" s="47">
        <f>I185</f>
        <v>15000</v>
      </c>
      <c r="J184" s="131">
        <f>J185</f>
        <v>15000</v>
      </c>
      <c r="K184" s="144">
        <f>K185</f>
        <v>11765</v>
      </c>
      <c r="L184" s="16">
        <f t="shared" si="5"/>
        <v>78.43333333333334</v>
      </c>
    </row>
    <row r="185" spans="1:12" ht="18.75" customHeight="1">
      <c r="A185" s="72" t="s">
        <v>53</v>
      </c>
      <c r="B185" s="36"/>
      <c r="C185" s="44" t="s">
        <v>103</v>
      </c>
      <c r="D185" s="44" t="s">
        <v>91</v>
      </c>
      <c r="E185" s="35">
        <v>7951000</v>
      </c>
      <c r="F185" s="44" t="s">
        <v>46</v>
      </c>
      <c r="G185" s="46">
        <v>15000</v>
      </c>
      <c r="H185" s="41"/>
      <c r="I185" s="47">
        <v>15000</v>
      </c>
      <c r="J185" s="131">
        <v>15000</v>
      </c>
      <c r="K185" s="144">
        <v>11765</v>
      </c>
      <c r="L185" s="16">
        <f t="shared" si="5"/>
        <v>78.43333333333334</v>
      </c>
    </row>
    <row r="186" spans="1:12" ht="32.25" customHeight="1">
      <c r="A186" s="68" t="s">
        <v>278</v>
      </c>
      <c r="B186" s="36"/>
      <c r="C186" s="44" t="s">
        <v>103</v>
      </c>
      <c r="D186" s="44" t="s">
        <v>91</v>
      </c>
      <c r="E186" s="35">
        <v>7951600</v>
      </c>
      <c r="F186" s="44"/>
      <c r="G186" s="46">
        <f>G187</f>
        <v>3400</v>
      </c>
      <c r="H186" s="41"/>
      <c r="I186" s="47">
        <f>I187</f>
        <v>3400</v>
      </c>
      <c r="J186" s="131">
        <f>J187</f>
        <v>3400</v>
      </c>
      <c r="K186" s="144">
        <f>K187</f>
        <v>2901</v>
      </c>
      <c r="L186" s="16">
        <f t="shared" si="5"/>
        <v>85.32352941176471</v>
      </c>
    </row>
    <row r="187" spans="1:12" ht="16.5" customHeight="1">
      <c r="A187" s="51" t="s">
        <v>170</v>
      </c>
      <c r="B187" s="36"/>
      <c r="C187" s="44" t="s">
        <v>103</v>
      </c>
      <c r="D187" s="44" t="s">
        <v>91</v>
      </c>
      <c r="E187" s="35">
        <v>7951600</v>
      </c>
      <c r="F187" s="44" t="s">
        <v>143</v>
      </c>
      <c r="G187" s="46">
        <v>3400</v>
      </c>
      <c r="H187" s="41"/>
      <c r="I187" s="47">
        <v>3400</v>
      </c>
      <c r="J187" s="131">
        <v>3400</v>
      </c>
      <c r="K187" s="144">
        <v>2901</v>
      </c>
      <c r="L187" s="16">
        <f t="shared" si="5"/>
        <v>85.32352941176471</v>
      </c>
    </row>
    <row r="188" spans="1:12" ht="12" customHeight="1">
      <c r="A188" s="51"/>
      <c r="B188" s="44"/>
      <c r="C188" s="44"/>
      <c r="D188" s="44"/>
      <c r="E188" s="102"/>
      <c r="F188" s="71"/>
      <c r="G188" s="47"/>
      <c r="H188" s="41"/>
      <c r="I188" s="47"/>
      <c r="J188" s="132"/>
      <c r="K188" s="145"/>
      <c r="L188" s="16"/>
    </row>
    <row r="189" spans="1:12" ht="14.25" customHeight="1">
      <c r="A189" s="43" t="s">
        <v>7</v>
      </c>
      <c r="B189" s="201" t="s">
        <v>103</v>
      </c>
      <c r="C189" s="201"/>
      <c r="D189" s="44" t="s">
        <v>92</v>
      </c>
      <c r="E189" s="35"/>
      <c r="F189" s="44"/>
      <c r="G189" s="48">
        <f>G194+G199+G207+G219+G225</f>
        <v>1387191</v>
      </c>
      <c r="H189" s="48">
        <f>H194+H199+H207+H219+H225+H216</f>
        <v>81990</v>
      </c>
      <c r="I189" s="91">
        <f>I190+I194+I199+I207+I219+I225</f>
        <v>1162299</v>
      </c>
      <c r="J189" s="131">
        <f>J194+J199+J207+J219+J225+J216+J190</f>
        <v>1474350</v>
      </c>
      <c r="K189" s="144">
        <f>K190+K194+K199+K207+K219+K225</f>
        <v>1271579</v>
      </c>
      <c r="L189" s="16">
        <f t="shared" si="5"/>
        <v>86.24675280632142</v>
      </c>
    </row>
    <row r="190" spans="1:12" ht="16.5" customHeight="1">
      <c r="A190" s="68" t="s">
        <v>62</v>
      </c>
      <c r="B190" s="50"/>
      <c r="C190" s="44" t="s">
        <v>103</v>
      </c>
      <c r="D190" s="44" t="s">
        <v>92</v>
      </c>
      <c r="E190" s="44" t="s">
        <v>89</v>
      </c>
      <c r="F190" s="44"/>
      <c r="G190" s="48"/>
      <c r="H190" s="48"/>
      <c r="I190" s="91">
        <f>I191</f>
        <v>0</v>
      </c>
      <c r="J190" s="131">
        <f>J191</f>
        <v>3626</v>
      </c>
      <c r="K190" s="144">
        <f>K191</f>
        <v>3361</v>
      </c>
      <c r="L190" s="16">
        <f t="shared" si="5"/>
        <v>92.69167126309983</v>
      </c>
    </row>
    <row r="191" spans="1:12" ht="16.5" customHeight="1">
      <c r="A191" s="51" t="s">
        <v>63</v>
      </c>
      <c r="B191" s="50"/>
      <c r="C191" s="44" t="s">
        <v>103</v>
      </c>
      <c r="D191" s="44" t="s">
        <v>92</v>
      </c>
      <c r="E191" s="44" t="s">
        <v>89</v>
      </c>
      <c r="F191" s="44" t="s">
        <v>43</v>
      </c>
      <c r="G191" s="48"/>
      <c r="H191" s="48"/>
      <c r="I191" s="91">
        <v>0</v>
      </c>
      <c r="J191" s="131">
        <v>3626</v>
      </c>
      <c r="K191" s="144">
        <v>3361</v>
      </c>
      <c r="L191" s="16">
        <f t="shared" si="5"/>
        <v>92.69167126309983</v>
      </c>
    </row>
    <row r="192" spans="1:12" ht="14.25" customHeight="1">
      <c r="A192" s="69" t="s">
        <v>239</v>
      </c>
      <c r="B192" s="82"/>
      <c r="C192" s="36"/>
      <c r="D192" s="36"/>
      <c r="E192" s="45"/>
      <c r="F192" s="36"/>
      <c r="G192" s="53">
        <v>1000</v>
      </c>
      <c r="H192" s="94"/>
      <c r="I192" s="54">
        <v>0</v>
      </c>
      <c r="J192" s="133">
        <v>657</v>
      </c>
      <c r="K192" s="146">
        <v>657</v>
      </c>
      <c r="L192" s="17">
        <f t="shared" si="5"/>
        <v>100</v>
      </c>
    </row>
    <row r="193" spans="1:12" ht="28.5" customHeight="1">
      <c r="A193" s="69" t="s">
        <v>240</v>
      </c>
      <c r="B193" s="82"/>
      <c r="C193" s="36"/>
      <c r="D193" s="36"/>
      <c r="E193" s="45"/>
      <c r="F193" s="36"/>
      <c r="G193" s="53"/>
      <c r="H193" s="94"/>
      <c r="I193" s="54">
        <v>0</v>
      </c>
      <c r="J193" s="133">
        <v>2969</v>
      </c>
      <c r="K193" s="146">
        <v>2704</v>
      </c>
      <c r="L193" s="17">
        <f t="shared" si="5"/>
        <v>91.07443583698215</v>
      </c>
    </row>
    <row r="194" spans="1:12" ht="17.25" customHeight="1">
      <c r="A194" s="92" t="s">
        <v>82</v>
      </c>
      <c r="B194" s="44"/>
      <c r="C194" s="44" t="s">
        <v>103</v>
      </c>
      <c r="D194" s="44" t="s">
        <v>92</v>
      </c>
      <c r="E194" s="35">
        <v>1020000</v>
      </c>
      <c r="F194" s="44"/>
      <c r="G194" s="48">
        <f>G195+G197</f>
        <v>124842</v>
      </c>
      <c r="H194" s="48">
        <f>H195+H197</f>
        <v>-18543</v>
      </c>
      <c r="I194" s="91">
        <f>I195+I197</f>
        <v>102625</v>
      </c>
      <c r="J194" s="131">
        <f>J195+J197</f>
        <v>112704</v>
      </c>
      <c r="K194" s="144">
        <f>K195+K197</f>
        <v>81805</v>
      </c>
      <c r="L194" s="16">
        <f t="shared" si="5"/>
        <v>72.58393668370245</v>
      </c>
    </row>
    <row r="195" spans="1:12" ht="17.25" customHeight="1">
      <c r="A195" s="51" t="s">
        <v>110</v>
      </c>
      <c r="B195" s="44"/>
      <c r="C195" s="44" t="s">
        <v>103</v>
      </c>
      <c r="D195" s="44" t="s">
        <v>92</v>
      </c>
      <c r="E195" s="35">
        <v>1020000</v>
      </c>
      <c r="F195" s="44" t="s">
        <v>111</v>
      </c>
      <c r="G195" s="48">
        <v>120842</v>
      </c>
      <c r="H195" s="41">
        <f>-4200-3800+1356+700-11299</f>
        <v>-17243</v>
      </c>
      <c r="I195" s="47">
        <v>102625</v>
      </c>
      <c r="J195" s="131">
        <v>110304</v>
      </c>
      <c r="K195" s="144">
        <v>81786</v>
      </c>
      <c r="L195" s="16">
        <f t="shared" si="5"/>
        <v>74.14599651871193</v>
      </c>
    </row>
    <row r="196" spans="1:12" ht="29.25" customHeight="1">
      <c r="A196" s="69" t="s">
        <v>264</v>
      </c>
      <c r="B196" s="44"/>
      <c r="C196" s="44"/>
      <c r="D196" s="44"/>
      <c r="E196" s="35"/>
      <c r="F196" s="44"/>
      <c r="G196" s="48"/>
      <c r="H196" s="41"/>
      <c r="I196" s="47">
        <v>0</v>
      </c>
      <c r="J196" s="133">
        <v>3500</v>
      </c>
      <c r="K196" s="146">
        <v>557</v>
      </c>
      <c r="L196" s="17">
        <f t="shared" si="5"/>
        <v>15.914285714285715</v>
      </c>
    </row>
    <row r="197" spans="1:12" ht="16.5" customHeight="1">
      <c r="A197" s="51" t="s">
        <v>286</v>
      </c>
      <c r="B197" s="44"/>
      <c r="C197" s="44" t="s">
        <v>103</v>
      </c>
      <c r="D197" s="44" t="s">
        <v>92</v>
      </c>
      <c r="E197" s="35">
        <v>1020000</v>
      </c>
      <c r="F197" s="44" t="s">
        <v>287</v>
      </c>
      <c r="G197" s="48">
        <v>4000</v>
      </c>
      <c r="H197" s="41">
        <v>-1300</v>
      </c>
      <c r="I197" s="47">
        <v>0</v>
      </c>
      <c r="J197" s="131">
        <v>2400</v>
      </c>
      <c r="K197" s="144">
        <v>19</v>
      </c>
      <c r="L197" s="16">
        <f t="shared" si="5"/>
        <v>0.7916666666666667</v>
      </c>
    </row>
    <row r="198" spans="1:12" ht="16.5" customHeight="1">
      <c r="A198" s="52" t="s">
        <v>323</v>
      </c>
      <c r="B198" s="36"/>
      <c r="C198" s="36"/>
      <c r="D198" s="36"/>
      <c r="E198" s="45"/>
      <c r="F198" s="36"/>
      <c r="G198" s="53">
        <v>4000</v>
      </c>
      <c r="H198" s="41">
        <v>-1300</v>
      </c>
      <c r="I198" s="47">
        <v>0</v>
      </c>
      <c r="J198" s="133">
        <v>2400</v>
      </c>
      <c r="K198" s="146">
        <v>19</v>
      </c>
      <c r="L198" s="17">
        <f t="shared" si="5"/>
        <v>0.7916666666666667</v>
      </c>
    </row>
    <row r="199" spans="1:12" ht="16.5" customHeight="1">
      <c r="A199" s="92" t="s">
        <v>84</v>
      </c>
      <c r="B199" s="201" t="s">
        <v>103</v>
      </c>
      <c r="C199" s="201"/>
      <c r="D199" s="44" t="s">
        <v>92</v>
      </c>
      <c r="E199" s="35">
        <v>3510000</v>
      </c>
      <c r="F199" s="44"/>
      <c r="G199" s="48">
        <f>G200+G203+G206+G204</f>
        <v>253535</v>
      </c>
      <c r="H199" s="48">
        <f>H200+H203+H206+H204</f>
        <v>-20967</v>
      </c>
      <c r="I199" s="91">
        <f>I200+I203+I204+I206</f>
        <v>68475</v>
      </c>
      <c r="J199" s="131">
        <f>J200+J203+J206+J204</f>
        <v>268546</v>
      </c>
      <c r="K199" s="144">
        <f>K200+K203+K204+K206</f>
        <v>262527</v>
      </c>
      <c r="L199" s="16">
        <f t="shared" si="5"/>
        <v>97.75867076776417</v>
      </c>
    </row>
    <row r="200" spans="1:12" ht="17.25" customHeight="1">
      <c r="A200" s="51" t="s">
        <v>142</v>
      </c>
      <c r="B200" s="201" t="s">
        <v>103</v>
      </c>
      <c r="C200" s="201"/>
      <c r="D200" s="44" t="s">
        <v>92</v>
      </c>
      <c r="E200" s="35">
        <v>3510000</v>
      </c>
      <c r="F200" s="44" t="s">
        <v>104</v>
      </c>
      <c r="G200" s="48">
        <v>29800</v>
      </c>
      <c r="H200" s="41"/>
      <c r="I200" s="47">
        <v>25000</v>
      </c>
      <c r="J200" s="131">
        <v>61200</v>
      </c>
      <c r="K200" s="144">
        <v>61200</v>
      </c>
      <c r="L200" s="16">
        <f t="shared" si="5"/>
        <v>100</v>
      </c>
    </row>
    <row r="201" spans="1:13" ht="27.75" customHeight="1">
      <c r="A201" s="52" t="s">
        <v>358</v>
      </c>
      <c r="B201" s="103"/>
      <c r="C201" s="45"/>
      <c r="D201" s="36"/>
      <c r="E201" s="36"/>
      <c r="F201" s="45"/>
      <c r="G201" s="104">
        <v>4800</v>
      </c>
      <c r="H201" s="86"/>
      <c r="I201" s="86">
        <v>0</v>
      </c>
      <c r="J201" s="133">
        <v>4800</v>
      </c>
      <c r="K201" s="146">
        <v>4800</v>
      </c>
      <c r="L201" s="17">
        <f t="shared" si="5"/>
        <v>100</v>
      </c>
      <c r="M201" s="8"/>
    </row>
    <row r="202" spans="1:13" ht="28.5" customHeight="1">
      <c r="A202" s="52" t="s">
        <v>359</v>
      </c>
      <c r="B202" s="103"/>
      <c r="C202" s="45"/>
      <c r="D202" s="36"/>
      <c r="E202" s="36"/>
      <c r="F202" s="45"/>
      <c r="G202" s="104"/>
      <c r="H202" s="86"/>
      <c r="I202" s="86">
        <v>0</v>
      </c>
      <c r="J202" s="133">
        <v>31400</v>
      </c>
      <c r="K202" s="146">
        <v>31400</v>
      </c>
      <c r="L202" s="17">
        <f t="shared" si="5"/>
        <v>100</v>
      </c>
      <c r="M202" s="8"/>
    </row>
    <row r="203" spans="1:12" ht="16.5" customHeight="1">
      <c r="A203" s="51" t="s">
        <v>144</v>
      </c>
      <c r="B203" s="201" t="s">
        <v>103</v>
      </c>
      <c r="C203" s="201"/>
      <c r="D203" s="44" t="s">
        <v>92</v>
      </c>
      <c r="E203" s="35">
        <v>3510000</v>
      </c>
      <c r="F203" s="44" t="s">
        <v>70</v>
      </c>
      <c r="G203" s="46">
        <v>89935</v>
      </c>
      <c r="H203" s="41">
        <f>900+10133-600</f>
        <v>10433</v>
      </c>
      <c r="I203" s="47">
        <v>40475</v>
      </c>
      <c r="J203" s="131">
        <v>104946</v>
      </c>
      <c r="K203" s="144">
        <v>99732</v>
      </c>
      <c r="L203" s="16">
        <f t="shared" si="5"/>
        <v>95.0317306043108</v>
      </c>
    </row>
    <row r="204" spans="1:12" ht="50.25" customHeight="1">
      <c r="A204" s="51" t="s">
        <v>326</v>
      </c>
      <c r="B204" s="44"/>
      <c r="C204" s="44" t="s">
        <v>103</v>
      </c>
      <c r="D204" s="44" t="s">
        <v>92</v>
      </c>
      <c r="E204" s="35">
        <v>3510000</v>
      </c>
      <c r="F204" s="44" t="s">
        <v>327</v>
      </c>
      <c r="G204" s="46">
        <v>58400</v>
      </c>
      <c r="H204" s="105">
        <v>-31400</v>
      </c>
      <c r="I204" s="47">
        <v>0</v>
      </c>
      <c r="J204" s="131">
        <v>27000</v>
      </c>
      <c r="K204" s="144">
        <v>26949</v>
      </c>
      <c r="L204" s="16">
        <f t="shared" si="5"/>
        <v>99.8111111111111</v>
      </c>
    </row>
    <row r="205" spans="1:12" ht="27.75" customHeight="1">
      <c r="A205" s="69" t="s">
        <v>343</v>
      </c>
      <c r="B205" s="36"/>
      <c r="C205" s="36"/>
      <c r="D205" s="36"/>
      <c r="E205" s="45"/>
      <c r="F205" s="36"/>
      <c r="G205" s="53">
        <v>58400</v>
      </c>
      <c r="H205" s="104">
        <v>-31400</v>
      </c>
      <c r="I205" s="54">
        <v>0</v>
      </c>
      <c r="J205" s="133">
        <v>27000</v>
      </c>
      <c r="K205" s="146">
        <v>26949</v>
      </c>
      <c r="L205" s="17">
        <f t="shared" si="5"/>
        <v>99.8111111111111</v>
      </c>
    </row>
    <row r="206" spans="1:12" ht="49.5" customHeight="1">
      <c r="A206" s="51" t="s">
        <v>279</v>
      </c>
      <c r="B206" s="44"/>
      <c r="C206" s="44" t="s">
        <v>103</v>
      </c>
      <c r="D206" s="44" t="s">
        <v>92</v>
      </c>
      <c r="E206" s="35">
        <v>3510000</v>
      </c>
      <c r="F206" s="44" t="s">
        <v>280</v>
      </c>
      <c r="G206" s="46">
        <v>75400</v>
      </c>
      <c r="H206" s="105"/>
      <c r="I206" s="47">
        <v>3000</v>
      </c>
      <c r="J206" s="131">
        <v>75400</v>
      </c>
      <c r="K206" s="144">
        <v>74646</v>
      </c>
      <c r="L206" s="16">
        <f t="shared" si="5"/>
        <v>99</v>
      </c>
    </row>
    <row r="207" spans="1:12" ht="16.5" customHeight="1">
      <c r="A207" s="68" t="s">
        <v>191</v>
      </c>
      <c r="B207" s="36"/>
      <c r="C207" s="61" t="s">
        <v>103</v>
      </c>
      <c r="D207" s="61" t="s">
        <v>92</v>
      </c>
      <c r="E207" s="101">
        <v>5220000</v>
      </c>
      <c r="F207" s="61"/>
      <c r="G207" s="46">
        <f>G208+G211</f>
        <v>447400</v>
      </c>
      <c r="H207" s="46">
        <f>H208+H211</f>
        <v>90000</v>
      </c>
      <c r="I207" s="91">
        <f>I208+I211</f>
        <v>430000</v>
      </c>
      <c r="J207" s="131">
        <f>J208+J211</f>
        <v>537400</v>
      </c>
      <c r="K207" s="144">
        <f>K208+K211</f>
        <v>374967</v>
      </c>
      <c r="L207" s="16">
        <f t="shared" si="5"/>
        <v>69.77428358764422</v>
      </c>
    </row>
    <row r="208" spans="1:12" ht="48.75" customHeight="1">
      <c r="A208" s="68" t="s">
        <v>288</v>
      </c>
      <c r="B208" s="36"/>
      <c r="C208" s="61" t="s">
        <v>103</v>
      </c>
      <c r="D208" s="61" t="s">
        <v>92</v>
      </c>
      <c r="E208" s="101">
        <v>5222400</v>
      </c>
      <c r="F208" s="61"/>
      <c r="G208" s="46">
        <f>G209</f>
        <v>17400</v>
      </c>
      <c r="H208" s="105"/>
      <c r="I208" s="47">
        <f>I209</f>
        <v>0</v>
      </c>
      <c r="J208" s="131">
        <f>J209</f>
        <v>17400</v>
      </c>
      <c r="K208" s="144">
        <f>K209</f>
        <v>14166</v>
      </c>
      <c r="L208" s="16">
        <f t="shared" si="5"/>
        <v>81.41379310344827</v>
      </c>
    </row>
    <row r="209" spans="1:12" ht="16.5" customHeight="1">
      <c r="A209" s="51" t="s">
        <v>286</v>
      </c>
      <c r="B209" s="36"/>
      <c r="C209" s="61" t="s">
        <v>103</v>
      </c>
      <c r="D209" s="61" t="s">
        <v>92</v>
      </c>
      <c r="E209" s="101">
        <v>5222400</v>
      </c>
      <c r="F209" s="61" t="s">
        <v>287</v>
      </c>
      <c r="G209" s="46">
        <v>17400</v>
      </c>
      <c r="H209" s="105"/>
      <c r="I209" s="47">
        <v>0</v>
      </c>
      <c r="J209" s="131">
        <v>17400</v>
      </c>
      <c r="K209" s="144">
        <v>14166</v>
      </c>
      <c r="L209" s="16">
        <f aca="true" t="shared" si="8" ref="L209:L272">K209/J209*100</f>
        <v>81.41379310344827</v>
      </c>
    </row>
    <row r="210" spans="1:12" ht="27.75" customHeight="1">
      <c r="A210" s="69" t="s">
        <v>264</v>
      </c>
      <c r="B210" s="36"/>
      <c r="C210" s="74"/>
      <c r="D210" s="74"/>
      <c r="E210" s="84"/>
      <c r="F210" s="74"/>
      <c r="G210" s="75">
        <v>17400</v>
      </c>
      <c r="H210" s="105"/>
      <c r="I210" s="54">
        <v>0</v>
      </c>
      <c r="J210" s="136">
        <v>17400</v>
      </c>
      <c r="K210" s="149">
        <v>14166</v>
      </c>
      <c r="L210" s="17">
        <f t="shared" si="8"/>
        <v>81.41379310344827</v>
      </c>
    </row>
    <row r="211" spans="1:12" ht="47.25" customHeight="1">
      <c r="A211" s="68" t="s">
        <v>265</v>
      </c>
      <c r="B211" s="36"/>
      <c r="C211" s="61" t="s">
        <v>103</v>
      </c>
      <c r="D211" s="61" t="s">
        <v>92</v>
      </c>
      <c r="E211" s="101">
        <v>5223000</v>
      </c>
      <c r="F211" s="61"/>
      <c r="G211" s="46">
        <f>G212+G214</f>
        <v>430000</v>
      </c>
      <c r="H211" s="46">
        <f>H212+H214</f>
        <v>90000</v>
      </c>
      <c r="I211" s="91">
        <f>I212+I214</f>
        <v>430000</v>
      </c>
      <c r="J211" s="131">
        <f>J212+J214</f>
        <v>520000</v>
      </c>
      <c r="K211" s="144">
        <f>K212+K214</f>
        <v>360801</v>
      </c>
      <c r="L211" s="16">
        <f t="shared" si="8"/>
        <v>69.38480769230769</v>
      </c>
    </row>
    <row r="212" spans="1:12" ht="17.25" customHeight="1">
      <c r="A212" s="72" t="s">
        <v>53</v>
      </c>
      <c r="B212" s="36"/>
      <c r="C212" s="61" t="s">
        <v>103</v>
      </c>
      <c r="D212" s="61" t="s">
        <v>92</v>
      </c>
      <c r="E212" s="101">
        <v>5223000</v>
      </c>
      <c r="F212" s="61" t="s">
        <v>46</v>
      </c>
      <c r="G212" s="46">
        <v>197000</v>
      </c>
      <c r="H212" s="105">
        <v>90000</v>
      </c>
      <c r="I212" s="47">
        <v>197000</v>
      </c>
      <c r="J212" s="131">
        <v>197000</v>
      </c>
      <c r="K212" s="144">
        <v>143288</v>
      </c>
      <c r="L212" s="16">
        <f t="shared" si="8"/>
        <v>72.73502538071067</v>
      </c>
    </row>
    <row r="213" spans="1:12" ht="39.75" customHeight="1">
      <c r="A213" s="52" t="s">
        <v>266</v>
      </c>
      <c r="B213" s="74"/>
      <c r="C213" s="74"/>
      <c r="D213" s="74"/>
      <c r="E213" s="84"/>
      <c r="F213" s="74"/>
      <c r="G213" s="75">
        <v>197000</v>
      </c>
      <c r="H213" s="104">
        <v>90000</v>
      </c>
      <c r="I213" s="54">
        <v>197000</v>
      </c>
      <c r="J213" s="136">
        <v>197000</v>
      </c>
      <c r="K213" s="149">
        <v>143288</v>
      </c>
      <c r="L213" s="17">
        <f t="shared" si="8"/>
        <v>72.73502538071067</v>
      </c>
    </row>
    <row r="214" spans="1:12" ht="50.25" customHeight="1">
      <c r="A214" s="72" t="s">
        <v>267</v>
      </c>
      <c r="B214" s="36"/>
      <c r="C214" s="61" t="s">
        <v>103</v>
      </c>
      <c r="D214" s="61" t="s">
        <v>92</v>
      </c>
      <c r="E214" s="101">
        <v>5223000</v>
      </c>
      <c r="F214" s="61" t="s">
        <v>268</v>
      </c>
      <c r="G214" s="46">
        <v>233000</v>
      </c>
      <c r="H214" s="105"/>
      <c r="I214" s="47">
        <v>233000</v>
      </c>
      <c r="J214" s="131">
        <v>323000</v>
      </c>
      <c r="K214" s="144">
        <v>217513</v>
      </c>
      <c r="L214" s="16">
        <f t="shared" si="8"/>
        <v>67.34148606811145</v>
      </c>
    </row>
    <row r="215" spans="1:12" ht="40.5" customHeight="1">
      <c r="A215" s="52" t="s">
        <v>266</v>
      </c>
      <c r="B215" s="36"/>
      <c r="C215" s="74"/>
      <c r="D215" s="74"/>
      <c r="E215" s="84"/>
      <c r="F215" s="74"/>
      <c r="G215" s="75">
        <v>233000</v>
      </c>
      <c r="H215" s="105"/>
      <c r="I215" s="54">
        <v>233000</v>
      </c>
      <c r="J215" s="136">
        <v>323000</v>
      </c>
      <c r="K215" s="149">
        <v>217513</v>
      </c>
      <c r="L215" s="17">
        <f t="shared" si="8"/>
        <v>67.34148606811145</v>
      </c>
    </row>
    <row r="216" spans="1:12" ht="17.25" customHeight="1" hidden="1">
      <c r="A216" s="59" t="s">
        <v>334</v>
      </c>
      <c r="B216" s="61"/>
      <c r="C216" s="61" t="s">
        <v>103</v>
      </c>
      <c r="D216" s="61" t="s">
        <v>92</v>
      </c>
      <c r="E216" s="101">
        <v>5230000</v>
      </c>
      <c r="F216" s="61"/>
      <c r="G216" s="62"/>
      <c r="H216" s="46">
        <f>H217</f>
        <v>1300</v>
      </c>
      <c r="I216" s="91"/>
      <c r="J216" s="134">
        <v>0</v>
      </c>
      <c r="K216" s="147"/>
      <c r="L216" s="16" t="e">
        <f t="shared" si="8"/>
        <v>#DIV/0!</v>
      </c>
    </row>
    <row r="217" spans="1:12" ht="0.75" customHeight="1" hidden="1">
      <c r="A217" s="51" t="s">
        <v>110</v>
      </c>
      <c r="B217" s="61"/>
      <c r="C217" s="61" t="s">
        <v>103</v>
      </c>
      <c r="D217" s="61" t="s">
        <v>92</v>
      </c>
      <c r="E217" s="101">
        <v>5230000</v>
      </c>
      <c r="F217" s="61" t="s">
        <v>111</v>
      </c>
      <c r="G217" s="62"/>
      <c r="H217" s="105">
        <v>1300</v>
      </c>
      <c r="I217" s="47"/>
      <c r="J217" s="134">
        <v>0</v>
      </c>
      <c r="K217" s="147"/>
      <c r="L217" s="16" t="e">
        <f t="shared" si="8"/>
        <v>#DIV/0!</v>
      </c>
    </row>
    <row r="218" spans="1:12" ht="13.5" customHeight="1" hidden="1">
      <c r="A218" s="52" t="s">
        <v>338</v>
      </c>
      <c r="B218" s="36"/>
      <c r="C218" s="74"/>
      <c r="D218" s="74"/>
      <c r="E218" s="84"/>
      <c r="F218" s="74"/>
      <c r="G218" s="75"/>
      <c r="H218" s="104">
        <v>1300</v>
      </c>
      <c r="I218" s="54"/>
      <c r="J218" s="136">
        <v>0</v>
      </c>
      <c r="K218" s="151"/>
      <c r="L218" s="16" t="e">
        <f t="shared" si="8"/>
        <v>#DIV/0!</v>
      </c>
    </row>
    <row r="219" spans="1:12" ht="17.25" customHeight="1">
      <c r="A219" s="59" t="s">
        <v>281</v>
      </c>
      <c r="B219" s="61"/>
      <c r="C219" s="61" t="s">
        <v>103</v>
      </c>
      <c r="D219" s="61" t="s">
        <v>92</v>
      </c>
      <c r="E219" s="101">
        <v>6000000</v>
      </c>
      <c r="F219" s="61"/>
      <c r="G219" s="62">
        <f>G220+G221+G222+G223+G224</f>
        <v>555865</v>
      </c>
      <c r="H219" s="62">
        <f>H220+H221+H222+H223+H224</f>
        <v>30200</v>
      </c>
      <c r="I219" s="47">
        <f>I220+I221+I222+I223+I224</f>
        <v>555650</v>
      </c>
      <c r="J219" s="134">
        <f>J220+J221+J222+J223+J224</f>
        <v>546665</v>
      </c>
      <c r="K219" s="147">
        <f>K220+K221+K222+K223+K224</f>
        <v>543919</v>
      </c>
      <c r="L219" s="16">
        <f t="shared" si="8"/>
        <v>99.49768139537011</v>
      </c>
    </row>
    <row r="220" spans="1:12" ht="16.5" customHeight="1">
      <c r="A220" s="51" t="s">
        <v>273</v>
      </c>
      <c r="B220" s="61"/>
      <c r="C220" s="61" t="s">
        <v>103</v>
      </c>
      <c r="D220" s="61" t="s">
        <v>92</v>
      </c>
      <c r="E220" s="101">
        <v>6000000</v>
      </c>
      <c r="F220" s="61" t="s">
        <v>69</v>
      </c>
      <c r="G220" s="62">
        <v>63789</v>
      </c>
      <c r="H220" s="105">
        <f>-900+100</f>
        <v>-800</v>
      </c>
      <c r="I220" s="47">
        <v>59900</v>
      </c>
      <c r="J220" s="134">
        <v>62738</v>
      </c>
      <c r="K220" s="147">
        <v>62679</v>
      </c>
      <c r="L220" s="16">
        <f t="shared" si="8"/>
        <v>99.90595811151137</v>
      </c>
    </row>
    <row r="221" spans="1:12" ht="16.5" customHeight="1">
      <c r="A221" s="63" t="s">
        <v>269</v>
      </c>
      <c r="B221" s="61"/>
      <c r="C221" s="61" t="s">
        <v>103</v>
      </c>
      <c r="D221" s="61" t="s">
        <v>92</v>
      </c>
      <c r="E221" s="101">
        <v>6000000</v>
      </c>
      <c r="F221" s="61" t="s">
        <v>270</v>
      </c>
      <c r="G221" s="62">
        <v>66000</v>
      </c>
      <c r="H221" s="105">
        <v>31400</v>
      </c>
      <c r="I221" s="47">
        <v>66000</v>
      </c>
      <c r="J221" s="134">
        <v>66000</v>
      </c>
      <c r="K221" s="147">
        <v>66000</v>
      </c>
      <c r="L221" s="16">
        <f t="shared" si="8"/>
        <v>100</v>
      </c>
    </row>
    <row r="222" spans="1:12" ht="53.25" customHeight="1">
      <c r="A222" s="72" t="s">
        <v>267</v>
      </c>
      <c r="B222" s="61"/>
      <c r="C222" s="61" t="s">
        <v>103</v>
      </c>
      <c r="D222" s="61" t="s">
        <v>92</v>
      </c>
      <c r="E222" s="101">
        <v>6000000</v>
      </c>
      <c r="F222" s="61" t="s">
        <v>268</v>
      </c>
      <c r="G222" s="62">
        <v>406450</v>
      </c>
      <c r="H222" s="105">
        <v>1200</v>
      </c>
      <c r="I222" s="47">
        <v>406450</v>
      </c>
      <c r="J222" s="134">
        <v>399650</v>
      </c>
      <c r="K222" s="147">
        <v>397312</v>
      </c>
      <c r="L222" s="16">
        <f t="shared" si="8"/>
        <v>99.41498811460028</v>
      </c>
    </row>
    <row r="223" spans="1:12" ht="16.5" customHeight="1">
      <c r="A223" s="63" t="s">
        <v>282</v>
      </c>
      <c r="B223" s="61"/>
      <c r="C223" s="61" t="s">
        <v>103</v>
      </c>
      <c r="D223" s="61" t="s">
        <v>92</v>
      </c>
      <c r="E223" s="101">
        <v>6000000</v>
      </c>
      <c r="F223" s="61" t="s">
        <v>283</v>
      </c>
      <c r="G223" s="62">
        <v>11111</v>
      </c>
      <c r="H223" s="105">
        <v>-100</v>
      </c>
      <c r="I223" s="47">
        <v>15000</v>
      </c>
      <c r="J223" s="134">
        <v>11262</v>
      </c>
      <c r="K223" s="147">
        <v>11261</v>
      </c>
      <c r="L223" s="16">
        <f t="shared" si="8"/>
        <v>99.99112058248978</v>
      </c>
    </row>
    <row r="224" spans="1:12" ht="16.5" customHeight="1">
      <c r="A224" s="63" t="s">
        <v>284</v>
      </c>
      <c r="B224" s="61"/>
      <c r="C224" s="61" t="s">
        <v>103</v>
      </c>
      <c r="D224" s="61" t="s">
        <v>92</v>
      </c>
      <c r="E224" s="101">
        <v>6000000</v>
      </c>
      <c r="F224" s="61" t="s">
        <v>285</v>
      </c>
      <c r="G224" s="62">
        <v>8515</v>
      </c>
      <c r="H224" s="105">
        <v>-1500</v>
      </c>
      <c r="I224" s="47">
        <v>8300</v>
      </c>
      <c r="J224" s="134">
        <v>7015</v>
      </c>
      <c r="K224" s="147">
        <v>6667</v>
      </c>
      <c r="L224" s="16">
        <f t="shared" si="8"/>
        <v>95.0392017106201</v>
      </c>
    </row>
    <row r="225" spans="1:12" ht="16.5" customHeight="1">
      <c r="A225" s="59" t="s">
        <v>210</v>
      </c>
      <c r="B225" s="36"/>
      <c r="C225" s="61" t="s">
        <v>103</v>
      </c>
      <c r="D225" s="61" t="s">
        <v>92</v>
      </c>
      <c r="E225" s="101">
        <v>7950000</v>
      </c>
      <c r="F225" s="61"/>
      <c r="G225" s="46">
        <f>G226+G228</f>
        <v>5549</v>
      </c>
      <c r="H225" s="105"/>
      <c r="I225" s="47">
        <f>I226+I228</f>
        <v>5549</v>
      </c>
      <c r="J225" s="131">
        <f>J226+J228</f>
        <v>5409</v>
      </c>
      <c r="K225" s="144">
        <f>K226+K228</f>
        <v>5000</v>
      </c>
      <c r="L225" s="16">
        <f t="shared" si="8"/>
        <v>92.43852837862822</v>
      </c>
    </row>
    <row r="226" spans="1:12" ht="49.5" customHeight="1">
      <c r="A226" s="68" t="s">
        <v>271</v>
      </c>
      <c r="B226" s="36"/>
      <c r="C226" s="61" t="s">
        <v>103</v>
      </c>
      <c r="D226" s="61" t="s">
        <v>92</v>
      </c>
      <c r="E226" s="101">
        <v>7950700</v>
      </c>
      <c r="F226" s="61"/>
      <c r="G226" s="46">
        <f>G227</f>
        <v>549</v>
      </c>
      <c r="H226" s="105"/>
      <c r="I226" s="47">
        <f>I227</f>
        <v>549</v>
      </c>
      <c r="J226" s="131">
        <f>J227</f>
        <v>409</v>
      </c>
      <c r="K226" s="144">
        <f>K227</f>
        <v>0</v>
      </c>
      <c r="L226" s="16">
        <f t="shared" si="8"/>
        <v>0</v>
      </c>
    </row>
    <row r="227" spans="1:12" ht="16.5" customHeight="1">
      <c r="A227" s="51" t="s">
        <v>273</v>
      </c>
      <c r="B227" s="36"/>
      <c r="C227" s="61" t="s">
        <v>103</v>
      </c>
      <c r="D227" s="61" t="s">
        <v>92</v>
      </c>
      <c r="E227" s="101">
        <v>7950700</v>
      </c>
      <c r="F227" s="61" t="s">
        <v>69</v>
      </c>
      <c r="G227" s="46">
        <v>549</v>
      </c>
      <c r="H227" s="105"/>
      <c r="I227" s="47">
        <v>549</v>
      </c>
      <c r="J227" s="131">
        <v>409</v>
      </c>
      <c r="K227" s="144">
        <v>0</v>
      </c>
      <c r="L227" s="16">
        <f t="shared" si="8"/>
        <v>0</v>
      </c>
    </row>
    <row r="228" spans="1:12" ht="31.5" customHeight="1">
      <c r="A228" s="68" t="s">
        <v>272</v>
      </c>
      <c r="B228" s="36"/>
      <c r="C228" s="61" t="s">
        <v>103</v>
      </c>
      <c r="D228" s="61" t="s">
        <v>92</v>
      </c>
      <c r="E228" s="101">
        <v>7951100</v>
      </c>
      <c r="F228" s="61"/>
      <c r="G228" s="46">
        <f>G229</f>
        <v>5000</v>
      </c>
      <c r="H228" s="105"/>
      <c r="I228" s="47">
        <f>I229</f>
        <v>5000</v>
      </c>
      <c r="J228" s="131">
        <f>J229</f>
        <v>5000</v>
      </c>
      <c r="K228" s="144">
        <f>K229</f>
        <v>5000</v>
      </c>
      <c r="L228" s="16">
        <f t="shared" si="8"/>
        <v>100</v>
      </c>
    </row>
    <row r="229" spans="1:12" ht="16.5" customHeight="1">
      <c r="A229" s="51" t="s">
        <v>269</v>
      </c>
      <c r="B229" s="36"/>
      <c r="C229" s="61" t="s">
        <v>103</v>
      </c>
      <c r="D229" s="61" t="s">
        <v>92</v>
      </c>
      <c r="E229" s="101">
        <v>7951100</v>
      </c>
      <c r="F229" s="61" t="s">
        <v>270</v>
      </c>
      <c r="G229" s="46">
        <v>5000</v>
      </c>
      <c r="H229" s="105"/>
      <c r="I229" s="47">
        <v>5000</v>
      </c>
      <c r="J229" s="131">
        <v>5000</v>
      </c>
      <c r="K229" s="144">
        <v>5000</v>
      </c>
      <c r="L229" s="16">
        <f t="shared" si="8"/>
        <v>100</v>
      </c>
    </row>
    <row r="230" spans="1:12" ht="11.25" customHeight="1">
      <c r="A230" s="51"/>
      <c r="B230" s="36"/>
      <c r="C230" s="61"/>
      <c r="D230" s="61"/>
      <c r="E230" s="101"/>
      <c r="F230" s="61"/>
      <c r="G230" s="46"/>
      <c r="H230" s="105"/>
      <c r="I230" s="47"/>
      <c r="J230" s="131"/>
      <c r="K230" s="144"/>
      <c r="L230" s="16"/>
    </row>
    <row r="231" spans="1:12" ht="16.5" customHeight="1">
      <c r="A231" s="43" t="s">
        <v>197</v>
      </c>
      <c r="B231" s="36"/>
      <c r="C231" s="61" t="s">
        <v>103</v>
      </c>
      <c r="D231" s="61" t="s">
        <v>94</v>
      </c>
      <c r="E231" s="101"/>
      <c r="F231" s="61"/>
      <c r="G231" s="46">
        <f>G232+G235</f>
        <v>10699</v>
      </c>
      <c r="H231" s="105"/>
      <c r="I231" s="47">
        <f>I232+I235</f>
        <v>10699</v>
      </c>
      <c r="J231" s="131">
        <f>J232+J235</f>
        <v>10699</v>
      </c>
      <c r="K231" s="144">
        <f>K232+K235</f>
        <v>10545</v>
      </c>
      <c r="L231" s="16">
        <f t="shared" si="8"/>
        <v>98.56061314141509</v>
      </c>
    </row>
    <row r="232" spans="1:12" ht="16.5" customHeight="1">
      <c r="A232" s="187" t="s">
        <v>50</v>
      </c>
      <c r="B232" s="188"/>
      <c r="C232" s="61" t="s">
        <v>103</v>
      </c>
      <c r="D232" s="61" t="s">
        <v>94</v>
      </c>
      <c r="E232" s="61" t="s">
        <v>86</v>
      </c>
      <c r="F232" s="61"/>
      <c r="G232" s="46">
        <f>G233+G234</f>
        <v>6399</v>
      </c>
      <c r="H232" s="105"/>
      <c r="I232" s="47">
        <f>I233+I234</f>
        <v>6399</v>
      </c>
      <c r="J232" s="131">
        <f>J233+J234</f>
        <v>6399</v>
      </c>
      <c r="K232" s="144">
        <f>K233+K234</f>
        <v>6245</v>
      </c>
      <c r="L232" s="16">
        <f t="shared" si="8"/>
        <v>97.59337396468199</v>
      </c>
    </row>
    <row r="233" spans="1:12" ht="16.5" customHeight="1">
      <c r="A233" s="51" t="s">
        <v>32</v>
      </c>
      <c r="B233" s="36"/>
      <c r="C233" s="61" t="s">
        <v>103</v>
      </c>
      <c r="D233" s="61" t="s">
        <v>94</v>
      </c>
      <c r="E233" s="61" t="s">
        <v>86</v>
      </c>
      <c r="F233" s="61" t="s">
        <v>48</v>
      </c>
      <c r="G233" s="46">
        <v>730</v>
      </c>
      <c r="H233" s="105"/>
      <c r="I233" s="47">
        <v>730</v>
      </c>
      <c r="J233" s="131">
        <v>730</v>
      </c>
      <c r="K233" s="144">
        <v>576</v>
      </c>
      <c r="L233" s="16">
        <f t="shared" si="8"/>
        <v>78.9041095890411</v>
      </c>
    </row>
    <row r="234" spans="1:12" ht="16.5" customHeight="1">
      <c r="A234" s="51" t="s">
        <v>289</v>
      </c>
      <c r="B234" s="36"/>
      <c r="C234" s="61" t="s">
        <v>103</v>
      </c>
      <c r="D234" s="61" t="s">
        <v>94</v>
      </c>
      <c r="E234" s="61" t="s">
        <v>86</v>
      </c>
      <c r="F234" s="61" t="s">
        <v>290</v>
      </c>
      <c r="G234" s="46">
        <v>5669</v>
      </c>
      <c r="H234" s="105"/>
      <c r="I234" s="47">
        <v>5669</v>
      </c>
      <c r="J234" s="131">
        <v>5669</v>
      </c>
      <c r="K234" s="144">
        <v>5669</v>
      </c>
      <c r="L234" s="16">
        <f t="shared" si="8"/>
        <v>100</v>
      </c>
    </row>
    <row r="235" spans="1:12" ht="16.5" customHeight="1">
      <c r="A235" s="92" t="s">
        <v>82</v>
      </c>
      <c r="B235" s="36"/>
      <c r="C235" s="61" t="s">
        <v>103</v>
      </c>
      <c r="D235" s="61" t="s">
        <v>94</v>
      </c>
      <c r="E235" s="101">
        <v>1020000</v>
      </c>
      <c r="F235" s="61"/>
      <c r="G235" s="46">
        <f>G236</f>
        <v>4300</v>
      </c>
      <c r="H235" s="105"/>
      <c r="I235" s="47">
        <f>I236</f>
        <v>4300</v>
      </c>
      <c r="J235" s="131">
        <f>J236</f>
        <v>4300</v>
      </c>
      <c r="K235" s="144">
        <f>K236</f>
        <v>4300</v>
      </c>
      <c r="L235" s="16">
        <f t="shared" si="8"/>
        <v>100</v>
      </c>
    </row>
    <row r="236" spans="1:12" ht="16.5" customHeight="1">
      <c r="A236" s="51" t="s">
        <v>110</v>
      </c>
      <c r="B236" s="36"/>
      <c r="C236" s="61" t="s">
        <v>103</v>
      </c>
      <c r="D236" s="61" t="s">
        <v>94</v>
      </c>
      <c r="E236" s="101">
        <v>1020000</v>
      </c>
      <c r="F236" s="61" t="s">
        <v>111</v>
      </c>
      <c r="G236" s="46">
        <v>4300</v>
      </c>
      <c r="H236" s="105"/>
      <c r="I236" s="47">
        <v>4300</v>
      </c>
      <c r="J236" s="131">
        <v>4300</v>
      </c>
      <c r="K236" s="144">
        <v>4300</v>
      </c>
      <c r="L236" s="16">
        <f t="shared" si="8"/>
        <v>100</v>
      </c>
    </row>
    <row r="237" spans="1:12" ht="16.5" customHeight="1" hidden="1">
      <c r="A237" s="68" t="s">
        <v>193</v>
      </c>
      <c r="B237" s="36"/>
      <c r="C237" s="61" t="s">
        <v>103</v>
      </c>
      <c r="D237" s="61" t="s">
        <v>94</v>
      </c>
      <c r="E237" s="101">
        <v>5200000</v>
      </c>
      <c r="F237" s="61"/>
      <c r="G237" s="46">
        <f>G238</f>
        <v>0</v>
      </c>
      <c r="H237" s="105"/>
      <c r="I237" s="47"/>
      <c r="J237" s="132"/>
      <c r="K237" s="145"/>
      <c r="L237" s="16" t="e">
        <f t="shared" si="8"/>
        <v>#DIV/0!</v>
      </c>
    </row>
    <row r="238" spans="1:12" ht="31.5" customHeight="1" hidden="1">
      <c r="A238" s="63" t="s">
        <v>195</v>
      </c>
      <c r="B238" s="36"/>
      <c r="C238" s="61" t="s">
        <v>103</v>
      </c>
      <c r="D238" s="61" t="s">
        <v>94</v>
      </c>
      <c r="E238" s="101">
        <v>5200000</v>
      </c>
      <c r="F238" s="61" t="s">
        <v>196</v>
      </c>
      <c r="G238" s="46">
        <v>0</v>
      </c>
      <c r="H238" s="105"/>
      <c r="I238" s="47"/>
      <c r="J238" s="132"/>
      <c r="K238" s="145"/>
      <c r="L238" s="16" t="e">
        <f t="shared" si="8"/>
        <v>#DIV/0!</v>
      </c>
    </row>
    <row r="239" spans="1:12" ht="27.75" customHeight="1" hidden="1">
      <c r="A239" s="52" t="s">
        <v>201</v>
      </c>
      <c r="B239" s="36"/>
      <c r="C239" s="61"/>
      <c r="D239" s="61"/>
      <c r="E239" s="101"/>
      <c r="F239" s="61"/>
      <c r="G239" s="53"/>
      <c r="H239" s="105"/>
      <c r="I239" s="47"/>
      <c r="J239" s="132"/>
      <c r="K239" s="145"/>
      <c r="L239" s="16" t="e">
        <f t="shared" si="8"/>
        <v>#DIV/0!</v>
      </c>
    </row>
    <row r="240" spans="1:12" ht="16.5" customHeight="1" hidden="1">
      <c r="A240" s="59" t="s">
        <v>210</v>
      </c>
      <c r="B240" s="36"/>
      <c r="C240" s="61" t="s">
        <v>103</v>
      </c>
      <c r="D240" s="61" t="s">
        <v>94</v>
      </c>
      <c r="E240" s="101">
        <v>7950000</v>
      </c>
      <c r="F240" s="61"/>
      <c r="G240" s="46">
        <f>G244+G248+G241</f>
        <v>0</v>
      </c>
      <c r="H240" s="105"/>
      <c r="I240" s="47"/>
      <c r="J240" s="132"/>
      <c r="K240" s="145"/>
      <c r="L240" s="16" t="e">
        <f t="shared" si="8"/>
        <v>#DIV/0!</v>
      </c>
    </row>
    <row r="241" spans="1:12" ht="45.75" customHeight="1" hidden="1">
      <c r="A241" s="68" t="s">
        <v>160</v>
      </c>
      <c r="B241" s="82"/>
      <c r="C241" s="44" t="s">
        <v>103</v>
      </c>
      <c r="D241" s="44" t="s">
        <v>94</v>
      </c>
      <c r="E241" s="44" t="s">
        <v>219</v>
      </c>
      <c r="F241" s="44"/>
      <c r="G241" s="46">
        <f>G242</f>
        <v>0</v>
      </c>
      <c r="H241" s="105"/>
      <c r="I241" s="47"/>
      <c r="J241" s="132"/>
      <c r="K241" s="145"/>
      <c r="L241" s="16" t="e">
        <f t="shared" si="8"/>
        <v>#DIV/0!</v>
      </c>
    </row>
    <row r="242" spans="1:12" ht="16.5" customHeight="1" hidden="1">
      <c r="A242" s="51" t="s">
        <v>85</v>
      </c>
      <c r="B242" s="82"/>
      <c r="C242" s="44" t="s">
        <v>103</v>
      </c>
      <c r="D242" s="44" t="s">
        <v>94</v>
      </c>
      <c r="E242" s="44" t="s">
        <v>219</v>
      </c>
      <c r="F242" s="44" t="s">
        <v>69</v>
      </c>
      <c r="G242" s="46">
        <v>0</v>
      </c>
      <c r="H242" s="105"/>
      <c r="I242" s="47"/>
      <c r="J242" s="132"/>
      <c r="K242" s="145"/>
      <c r="L242" s="16" t="e">
        <f t="shared" si="8"/>
        <v>#DIV/0!</v>
      </c>
    </row>
    <row r="243" spans="1:12" ht="30.75" customHeight="1" hidden="1">
      <c r="A243" s="68" t="s">
        <v>145</v>
      </c>
      <c r="B243" s="36"/>
      <c r="C243" s="61" t="s">
        <v>103</v>
      </c>
      <c r="D243" s="61" t="s">
        <v>94</v>
      </c>
      <c r="E243" s="101">
        <v>7951100</v>
      </c>
      <c r="F243" s="61"/>
      <c r="G243" s="46">
        <f>G244</f>
        <v>0</v>
      </c>
      <c r="H243" s="105"/>
      <c r="I243" s="47"/>
      <c r="J243" s="132"/>
      <c r="K243" s="145"/>
      <c r="L243" s="16" t="e">
        <f t="shared" si="8"/>
        <v>#DIV/0!</v>
      </c>
    </row>
    <row r="244" spans="1:12" ht="16.5" customHeight="1" hidden="1">
      <c r="A244" s="51" t="s">
        <v>85</v>
      </c>
      <c r="B244" s="36"/>
      <c r="C244" s="61" t="s">
        <v>103</v>
      </c>
      <c r="D244" s="61" t="s">
        <v>94</v>
      </c>
      <c r="E244" s="101">
        <v>7951100</v>
      </c>
      <c r="F244" s="61" t="s">
        <v>69</v>
      </c>
      <c r="G244" s="46">
        <v>0</v>
      </c>
      <c r="H244" s="105"/>
      <c r="I244" s="47"/>
      <c r="J244" s="132"/>
      <c r="K244" s="145"/>
      <c r="L244" s="16" t="e">
        <f t="shared" si="8"/>
        <v>#DIV/0!</v>
      </c>
    </row>
    <row r="245" spans="1:12" ht="32.25" customHeight="1" hidden="1">
      <c r="A245" s="68" t="s">
        <v>171</v>
      </c>
      <c r="B245" s="36"/>
      <c r="C245" s="61" t="s">
        <v>103</v>
      </c>
      <c r="D245" s="61" t="s">
        <v>94</v>
      </c>
      <c r="E245" s="101">
        <v>7951200</v>
      </c>
      <c r="F245" s="61"/>
      <c r="G245" s="46">
        <f>G246</f>
        <v>0</v>
      </c>
      <c r="H245" s="105"/>
      <c r="I245" s="47"/>
      <c r="J245" s="132"/>
      <c r="K245" s="145"/>
      <c r="L245" s="16" t="e">
        <f t="shared" si="8"/>
        <v>#DIV/0!</v>
      </c>
    </row>
    <row r="246" spans="1:12" ht="18" customHeight="1" hidden="1">
      <c r="A246" s="51" t="s">
        <v>144</v>
      </c>
      <c r="B246" s="36"/>
      <c r="C246" s="61" t="s">
        <v>103</v>
      </c>
      <c r="D246" s="61" t="s">
        <v>94</v>
      </c>
      <c r="E246" s="101">
        <v>7951200</v>
      </c>
      <c r="F246" s="61" t="s">
        <v>70</v>
      </c>
      <c r="G246" s="46">
        <v>0</v>
      </c>
      <c r="H246" s="105"/>
      <c r="I246" s="47"/>
      <c r="J246" s="132"/>
      <c r="K246" s="145"/>
      <c r="L246" s="16" t="e">
        <f t="shared" si="8"/>
        <v>#DIV/0!</v>
      </c>
    </row>
    <row r="247" spans="1:12" ht="32.25" customHeight="1" hidden="1">
      <c r="A247" s="68" t="s">
        <v>233</v>
      </c>
      <c r="B247" s="36"/>
      <c r="C247" s="44" t="s">
        <v>103</v>
      </c>
      <c r="D247" s="44" t="s">
        <v>94</v>
      </c>
      <c r="E247" s="35">
        <v>7951600</v>
      </c>
      <c r="F247" s="44"/>
      <c r="G247" s="46">
        <f>G248</f>
        <v>0</v>
      </c>
      <c r="H247" s="105"/>
      <c r="I247" s="47"/>
      <c r="J247" s="132"/>
      <c r="K247" s="145"/>
      <c r="L247" s="16" t="e">
        <f t="shared" si="8"/>
        <v>#DIV/0!</v>
      </c>
    </row>
    <row r="248" spans="1:12" ht="17.25" customHeight="1" hidden="1">
      <c r="A248" s="51" t="s">
        <v>170</v>
      </c>
      <c r="B248" s="36"/>
      <c r="C248" s="44" t="s">
        <v>103</v>
      </c>
      <c r="D248" s="44" t="s">
        <v>94</v>
      </c>
      <c r="E248" s="35">
        <v>7951600</v>
      </c>
      <c r="F248" s="44" t="s">
        <v>143</v>
      </c>
      <c r="G248" s="46">
        <v>0</v>
      </c>
      <c r="H248" s="105"/>
      <c r="I248" s="47"/>
      <c r="J248" s="132"/>
      <c r="K248" s="145"/>
      <c r="L248" s="16" t="e">
        <f t="shared" si="8"/>
        <v>#DIV/0!</v>
      </c>
    </row>
    <row r="249" spans="1:12" ht="12" customHeight="1">
      <c r="A249" s="51"/>
      <c r="B249" s="44"/>
      <c r="C249" s="44"/>
      <c r="D249" s="44"/>
      <c r="E249" s="35"/>
      <c r="F249" s="44"/>
      <c r="G249" s="46"/>
      <c r="H249" s="105"/>
      <c r="I249" s="47"/>
      <c r="J249" s="132"/>
      <c r="K249" s="145"/>
      <c r="L249" s="16"/>
    </row>
    <row r="250" spans="1:12" ht="14.25" customHeight="1" hidden="1">
      <c r="A250" s="43" t="s">
        <v>23</v>
      </c>
      <c r="B250" s="201" t="s">
        <v>103</v>
      </c>
      <c r="C250" s="201"/>
      <c r="D250" s="44" t="s">
        <v>94</v>
      </c>
      <c r="E250" s="45"/>
      <c r="F250" s="36"/>
      <c r="G250" s="48">
        <f>G252</f>
        <v>0</v>
      </c>
      <c r="H250" s="105"/>
      <c r="I250" s="47"/>
      <c r="J250" s="132"/>
      <c r="K250" s="145"/>
      <c r="L250" s="16" t="e">
        <f t="shared" si="8"/>
        <v>#DIV/0!</v>
      </c>
    </row>
    <row r="251" spans="1:12" ht="15" customHeight="1" hidden="1">
      <c r="A251" s="172" t="s">
        <v>50</v>
      </c>
      <c r="B251" s="173"/>
      <c r="C251" s="44" t="s">
        <v>103</v>
      </c>
      <c r="D251" s="44" t="s">
        <v>94</v>
      </c>
      <c r="E251" s="61" t="s">
        <v>86</v>
      </c>
      <c r="F251" s="61"/>
      <c r="G251" s="46">
        <f>G252</f>
        <v>0</v>
      </c>
      <c r="H251" s="105"/>
      <c r="I251" s="47"/>
      <c r="J251" s="132"/>
      <c r="K251" s="145"/>
      <c r="L251" s="16" t="e">
        <f t="shared" si="8"/>
        <v>#DIV/0!</v>
      </c>
    </row>
    <row r="252" spans="1:12" ht="15" customHeight="1" hidden="1">
      <c r="A252" s="51" t="s">
        <v>32</v>
      </c>
      <c r="B252" s="44"/>
      <c r="C252" s="44" t="s">
        <v>103</v>
      </c>
      <c r="D252" s="44" t="s">
        <v>94</v>
      </c>
      <c r="E252" s="61" t="s">
        <v>86</v>
      </c>
      <c r="F252" s="61" t="s">
        <v>48</v>
      </c>
      <c r="G252" s="46">
        <v>0</v>
      </c>
      <c r="H252" s="105"/>
      <c r="I252" s="47"/>
      <c r="J252" s="132"/>
      <c r="K252" s="145"/>
      <c r="L252" s="16" t="e">
        <f t="shared" si="8"/>
        <v>#DIV/0!</v>
      </c>
    </row>
    <row r="253" spans="1:12" ht="12" customHeight="1" hidden="1">
      <c r="A253" s="51"/>
      <c r="B253" s="44"/>
      <c r="C253" s="44"/>
      <c r="D253" s="44"/>
      <c r="E253" s="35"/>
      <c r="F253" s="44"/>
      <c r="G253" s="46"/>
      <c r="H253" s="105"/>
      <c r="I253" s="47"/>
      <c r="J253" s="132"/>
      <c r="K253" s="145"/>
      <c r="L253" s="16" t="e">
        <f t="shared" si="8"/>
        <v>#DIV/0!</v>
      </c>
    </row>
    <row r="254" spans="1:12" ht="15.75" customHeight="1">
      <c r="A254" s="106" t="s">
        <v>117</v>
      </c>
      <c r="B254" s="107"/>
      <c r="C254" s="107" t="s">
        <v>95</v>
      </c>
      <c r="D254" s="107"/>
      <c r="E254" s="108"/>
      <c r="F254" s="107"/>
      <c r="G254" s="109">
        <f>G255</f>
        <v>36026</v>
      </c>
      <c r="H254" s="109">
        <f>H255</f>
        <v>1266</v>
      </c>
      <c r="I254" s="42">
        <f>I255</f>
        <v>31340</v>
      </c>
      <c r="J254" s="137">
        <f>J255</f>
        <v>38792</v>
      </c>
      <c r="K254" s="159">
        <f>K255</f>
        <v>37383</v>
      </c>
      <c r="L254" s="15">
        <f t="shared" si="8"/>
        <v>96.36780779542174</v>
      </c>
    </row>
    <row r="255" spans="1:12" ht="14.25" customHeight="1">
      <c r="A255" s="43" t="s">
        <v>121</v>
      </c>
      <c r="B255" s="44"/>
      <c r="C255" s="44" t="s">
        <v>95</v>
      </c>
      <c r="D255" s="44" t="s">
        <v>94</v>
      </c>
      <c r="E255" s="35"/>
      <c r="F255" s="44"/>
      <c r="G255" s="46">
        <f>G258+G264</f>
        <v>36026</v>
      </c>
      <c r="H255" s="46">
        <f>H258+H264</f>
        <v>1266</v>
      </c>
      <c r="I255" s="91">
        <f>I256+I258+I264</f>
        <v>31340</v>
      </c>
      <c r="J255" s="131">
        <f>J258+J264+J256</f>
        <v>38792</v>
      </c>
      <c r="K255" s="160">
        <f>K256+K258+K264</f>
        <v>37383</v>
      </c>
      <c r="L255" s="16">
        <f t="shared" si="8"/>
        <v>96.36780779542174</v>
      </c>
    </row>
    <row r="256" spans="1:12" ht="16.5" customHeight="1">
      <c r="A256" s="92" t="s">
        <v>82</v>
      </c>
      <c r="B256" s="44"/>
      <c r="C256" s="44" t="s">
        <v>95</v>
      </c>
      <c r="D256" s="44" t="s">
        <v>94</v>
      </c>
      <c r="E256" s="101">
        <v>1020000</v>
      </c>
      <c r="F256" s="61"/>
      <c r="G256" s="46"/>
      <c r="H256" s="46"/>
      <c r="I256" s="91">
        <f>I257</f>
        <v>0</v>
      </c>
      <c r="J256" s="131">
        <f>J257</f>
        <v>1500</v>
      </c>
      <c r="K256" s="160">
        <f>K257</f>
        <v>1500</v>
      </c>
      <c r="L256" s="16">
        <f t="shared" si="8"/>
        <v>100</v>
      </c>
    </row>
    <row r="257" spans="1:12" ht="16.5" customHeight="1">
      <c r="A257" s="51" t="s">
        <v>110</v>
      </c>
      <c r="B257" s="44"/>
      <c r="C257" s="44" t="s">
        <v>95</v>
      </c>
      <c r="D257" s="44" t="s">
        <v>94</v>
      </c>
      <c r="E257" s="101">
        <v>1020000</v>
      </c>
      <c r="F257" s="61" t="s">
        <v>111</v>
      </c>
      <c r="G257" s="46"/>
      <c r="H257" s="46"/>
      <c r="I257" s="91">
        <v>0</v>
      </c>
      <c r="J257" s="131">
        <v>1500</v>
      </c>
      <c r="K257" s="160">
        <v>1500</v>
      </c>
      <c r="L257" s="16">
        <f t="shared" si="8"/>
        <v>100</v>
      </c>
    </row>
    <row r="258" spans="1:12" ht="17.25" customHeight="1">
      <c r="A258" s="68" t="s">
        <v>191</v>
      </c>
      <c r="B258" s="44"/>
      <c r="C258" s="44" t="s">
        <v>95</v>
      </c>
      <c r="D258" s="44" t="s">
        <v>94</v>
      </c>
      <c r="E258" s="35">
        <v>5220000</v>
      </c>
      <c r="F258" s="44"/>
      <c r="G258" s="46">
        <f>G259</f>
        <v>4686</v>
      </c>
      <c r="H258" s="105"/>
      <c r="I258" s="47">
        <f>I259</f>
        <v>0</v>
      </c>
      <c r="J258" s="131">
        <f>J259</f>
        <v>4686</v>
      </c>
      <c r="K258" s="160">
        <f>K259</f>
        <v>3619</v>
      </c>
      <c r="L258" s="16">
        <f t="shared" si="8"/>
        <v>77.23004694835682</v>
      </c>
    </row>
    <row r="259" spans="1:12" ht="49.5" customHeight="1">
      <c r="A259" s="68" t="s">
        <v>292</v>
      </c>
      <c r="B259" s="44"/>
      <c r="C259" s="44" t="s">
        <v>95</v>
      </c>
      <c r="D259" s="44" t="s">
        <v>94</v>
      </c>
      <c r="E259" s="35">
        <v>5222000</v>
      </c>
      <c r="F259" s="44"/>
      <c r="G259" s="46">
        <f>G260+G262</f>
        <v>4686</v>
      </c>
      <c r="H259" s="105"/>
      <c r="I259" s="47">
        <f>I260+I262</f>
        <v>0</v>
      </c>
      <c r="J259" s="131">
        <f>J260+J262</f>
        <v>4686</v>
      </c>
      <c r="K259" s="160">
        <f>K260+K262</f>
        <v>3619</v>
      </c>
      <c r="L259" s="16">
        <f t="shared" si="8"/>
        <v>77.23004694835682</v>
      </c>
    </row>
    <row r="260" spans="1:12" ht="16.5" customHeight="1">
      <c r="A260" s="72" t="s">
        <v>53</v>
      </c>
      <c r="B260" s="44"/>
      <c r="C260" s="44" t="s">
        <v>95</v>
      </c>
      <c r="D260" s="44" t="s">
        <v>94</v>
      </c>
      <c r="E260" s="35">
        <v>5222000</v>
      </c>
      <c r="F260" s="44" t="s">
        <v>46</v>
      </c>
      <c r="G260" s="46">
        <v>3186</v>
      </c>
      <c r="H260" s="105"/>
      <c r="I260" s="47">
        <v>0</v>
      </c>
      <c r="J260" s="131">
        <v>3186</v>
      </c>
      <c r="K260" s="160">
        <v>3169</v>
      </c>
      <c r="L260" s="16">
        <f t="shared" si="8"/>
        <v>99.46641556811049</v>
      </c>
    </row>
    <row r="261" spans="1:12" ht="25.5" customHeight="1">
      <c r="A261" s="69" t="s">
        <v>264</v>
      </c>
      <c r="B261" s="44"/>
      <c r="C261" s="36"/>
      <c r="D261" s="36"/>
      <c r="E261" s="45"/>
      <c r="F261" s="36"/>
      <c r="G261" s="53">
        <v>1786</v>
      </c>
      <c r="H261" s="105"/>
      <c r="I261" s="54">
        <v>0</v>
      </c>
      <c r="J261" s="133">
        <v>1786</v>
      </c>
      <c r="K261" s="161">
        <v>1785</v>
      </c>
      <c r="L261" s="17">
        <f t="shared" si="8"/>
        <v>99.94400895856663</v>
      </c>
    </row>
    <row r="262" spans="1:12" ht="16.5" customHeight="1">
      <c r="A262" s="72" t="s">
        <v>118</v>
      </c>
      <c r="B262" s="44"/>
      <c r="C262" s="44" t="s">
        <v>95</v>
      </c>
      <c r="D262" s="44" t="s">
        <v>94</v>
      </c>
      <c r="E262" s="35">
        <v>5222000</v>
      </c>
      <c r="F262" s="44" t="s">
        <v>119</v>
      </c>
      <c r="G262" s="46">
        <v>1500</v>
      </c>
      <c r="H262" s="105"/>
      <c r="I262" s="47">
        <v>0</v>
      </c>
      <c r="J262" s="131">
        <v>1500</v>
      </c>
      <c r="K262" s="160">
        <v>450</v>
      </c>
      <c r="L262" s="16">
        <f t="shared" si="8"/>
        <v>30</v>
      </c>
    </row>
    <row r="263" spans="1:12" ht="40.5" customHeight="1">
      <c r="A263" s="52" t="s">
        <v>322</v>
      </c>
      <c r="B263" s="74"/>
      <c r="C263" s="74"/>
      <c r="D263" s="74"/>
      <c r="E263" s="84"/>
      <c r="F263" s="74"/>
      <c r="G263" s="75">
        <v>1500</v>
      </c>
      <c r="H263" s="105"/>
      <c r="I263" s="54">
        <v>0</v>
      </c>
      <c r="J263" s="136">
        <v>1500</v>
      </c>
      <c r="K263" s="162">
        <v>450</v>
      </c>
      <c r="L263" s="17">
        <f t="shared" si="8"/>
        <v>30</v>
      </c>
    </row>
    <row r="264" spans="1:12" ht="18" customHeight="1">
      <c r="A264" s="59" t="s">
        <v>210</v>
      </c>
      <c r="B264" s="44"/>
      <c r="C264" s="44" t="s">
        <v>95</v>
      </c>
      <c r="D264" s="44" t="s">
        <v>94</v>
      </c>
      <c r="E264" s="35">
        <v>7950000</v>
      </c>
      <c r="F264" s="44"/>
      <c r="G264" s="46">
        <f>G265</f>
        <v>31340</v>
      </c>
      <c r="H264" s="46">
        <f>H265</f>
        <v>1266</v>
      </c>
      <c r="I264" s="91">
        <f>I265</f>
        <v>31340</v>
      </c>
      <c r="J264" s="131">
        <f>J265</f>
        <v>32606</v>
      </c>
      <c r="K264" s="160">
        <f>K265</f>
        <v>32264</v>
      </c>
      <c r="L264" s="16">
        <f t="shared" si="8"/>
        <v>98.95111329203215</v>
      </c>
    </row>
    <row r="265" spans="1:12" ht="33" customHeight="1">
      <c r="A265" s="68" t="s">
        <v>291</v>
      </c>
      <c r="B265" s="44"/>
      <c r="C265" s="44" t="s">
        <v>95</v>
      </c>
      <c r="D265" s="44" t="s">
        <v>94</v>
      </c>
      <c r="E265" s="35">
        <v>7951500</v>
      </c>
      <c r="F265" s="44"/>
      <c r="G265" s="46">
        <f>G267+G268</f>
        <v>31340</v>
      </c>
      <c r="H265" s="46">
        <f>H267+H268</f>
        <v>1266</v>
      </c>
      <c r="I265" s="91">
        <f>I267+I268</f>
        <v>31340</v>
      </c>
      <c r="J265" s="131">
        <f>J267+J268</f>
        <v>32606</v>
      </c>
      <c r="K265" s="160">
        <f>K267+K268</f>
        <v>32264</v>
      </c>
      <c r="L265" s="16">
        <f t="shared" si="8"/>
        <v>98.95111329203215</v>
      </c>
    </row>
    <row r="266" spans="1:12" ht="15" customHeight="1" hidden="1">
      <c r="A266" s="72" t="s">
        <v>53</v>
      </c>
      <c r="B266" s="44"/>
      <c r="C266" s="44" t="s">
        <v>95</v>
      </c>
      <c r="D266" s="44" t="s">
        <v>94</v>
      </c>
      <c r="E266" s="35">
        <v>5231200</v>
      </c>
      <c r="F266" s="44" t="s">
        <v>46</v>
      </c>
      <c r="G266" s="46"/>
      <c r="H266" s="105"/>
      <c r="I266" s="47"/>
      <c r="J266" s="131"/>
      <c r="K266" s="160"/>
      <c r="L266" s="16" t="e">
        <f t="shared" si="8"/>
        <v>#DIV/0!</v>
      </c>
    </row>
    <row r="267" spans="1:12" ht="15.75" customHeight="1">
      <c r="A267" s="72" t="s">
        <v>53</v>
      </c>
      <c r="B267" s="44"/>
      <c r="C267" s="44" t="s">
        <v>95</v>
      </c>
      <c r="D267" s="44" t="s">
        <v>94</v>
      </c>
      <c r="E267" s="35">
        <v>7951500</v>
      </c>
      <c r="F267" s="44" t="s">
        <v>46</v>
      </c>
      <c r="G267" s="46">
        <v>9100</v>
      </c>
      <c r="H267" s="105"/>
      <c r="I267" s="47">
        <v>8700</v>
      </c>
      <c r="J267" s="131">
        <v>26100</v>
      </c>
      <c r="K267" s="160">
        <v>25886</v>
      </c>
      <c r="L267" s="16">
        <f t="shared" si="8"/>
        <v>99.18007662835248</v>
      </c>
    </row>
    <row r="268" spans="1:12" ht="16.5" customHeight="1">
      <c r="A268" s="72" t="s">
        <v>118</v>
      </c>
      <c r="B268" s="44"/>
      <c r="C268" s="44" t="s">
        <v>95</v>
      </c>
      <c r="D268" s="44" t="s">
        <v>94</v>
      </c>
      <c r="E268" s="35">
        <v>7951500</v>
      </c>
      <c r="F268" s="44" t="s">
        <v>119</v>
      </c>
      <c r="G268" s="46">
        <v>22240</v>
      </c>
      <c r="H268" s="105">
        <v>1266</v>
      </c>
      <c r="I268" s="47">
        <v>22640</v>
      </c>
      <c r="J268" s="131">
        <v>6506</v>
      </c>
      <c r="K268" s="160">
        <v>6378</v>
      </c>
      <c r="L268" s="16">
        <f t="shared" si="8"/>
        <v>98.0325853058715</v>
      </c>
    </row>
    <row r="269" spans="1:12" ht="12" customHeight="1">
      <c r="A269" s="51"/>
      <c r="B269" s="110"/>
      <c r="C269" s="97"/>
      <c r="D269" s="97"/>
      <c r="E269" s="96"/>
      <c r="F269" s="97"/>
      <c r="G269" s="98"/>
      <c r="H269" s="105"/>
      <c r="I269" s="47"/>
      <c r="J269" s="132"/>
      <c r="K269" s="145"/>
      <c r="L269" s="16"/>
    </row>
    <row r="270" spans="1:12" ht="15.75" customHeight="1">
      <c r="A270" s="77" t="s">
        <v>2</v>
      </c>
      <c r="B270" s="203" t="s">
        <v>96</v>
      </c>
      <c r="C270" s="203"/>
      <c r="D270" s="34"/>
      <c r="E270" s="45"/>
      <c r="F270" s="36"/>
      <c r="G270" s="40">
        <f>G271+G288+G313+G324</f>
        <v>1592273</v>
      </c>
      <c r="H270" s="40">
        <f>H271+H288+H313+H324</f>
        <v>9600</v>
      </c>
      <c r="I270" s="90">
        <f>I271+I288+I313+I324</f>
        <v>1524714</v>
      </c>
      <c r="J270" s="130">
        <f>J271+J288+J313+J324</f>
        <v>1606536</v>
      </c>
      <c r="K270" s="143">
        <f>K271+K288+K313+K324</f>
        <v>1584715</v>
      </c>
      <c r="L270" s="15">
        <f t="shared" si="8"/>
        <v>98.64173600840567</v>
      </c>
    </row>
    <row r="271" spans="1:12" ht="13.5" customHeight="1">
      <c r="A271" s="43" t="s">
        <v>3</v>
      </c>
      <c r="B271" s="202" t="s">
        <v>96</v>
      </c>
      <c r="C271" s="202"/>
      <c r="D271" s="44" t="s">
        <v>91</v>
      </c>
      <c r="E271" s="45"/>
      <c r="F271" s="36"/>
      <c r="G271" s="48">
        <f>G275+G277+G279+G283</f>
        <v>580337</v>
      </c>
      <c r="H271" s="48">
        <f>H275+H277+H279+H283</f>
        <v>0</v>
      </c>
      <c r="I271" s="91">
        <f>I272+I275+I277+I279+I283</f>
        <v>540250</v>
      </c>
      <c r="J271" s="131">
        <f>J275+J277+J279+J283+J272</f>
        <v>581279</v>
      </c>
      <c r="K271" s="144">
        <f>K272+K275+K277+K279+K283</f>
        <v>563577</v>
      </c>
      <c r="L271" s="16">
        <f t="shared" si="8"/>
        <v>96.95464656387036</v>
      </c>
    </row>
    <row r="272" spans="1:12" ht="15.75" customHeight="1">
      <c r="A272" s="68" t="s">
        <v>62</v>
      </c>
      <c r="B272" s="50"/>
      <c r="C272" s="44" t="s">
        <v>96</v>
      </c>
      <c r="D272" s="44" t="s">
        <v>91</v>
      </c>
      <c r="E272" s="44" t="s">
        <v>89</v>
      </c>
      <c r="F272" s="44"/>
      <c r="G272" s="48"/>
      <c r="H272" s="48"/>
      <c r="I272" s="91">
        <f>I273</f>
        <v>0</v>
      </c>
      <c r="J272" s="131">
        <f>J273</f>
        <v>4874</v>
      </c>
      <c r="K272" s="144">
        <f>K273</f>
        <v>4873</v>
      </c>
      <c r="L272" s="16">
        <f t="shared" si="8"/>
        <v>99.97948297086582</v>
      </c>
    </row>
    <row r="273" spans="1:12" ht="16.5" customHeight="1">
      <c r="A273" s="51" t="s">
        <v>63</v>
      </c>
      <c r="B273" s="50"/>
      <c r="C273" s="44" t="s">
        <v>96</v>
      </c>
      <c r="D273" s="44" t="s">
        <v>91</v>
      </c>
      <c r="E273" s="44" t="s">
        <v>89</v>
      </c>
      <c r="F273" s="44" t="s">
        <v>43</v>
      </c>
      <c r="G273" s="48"/>
      <c r="H273" s="48"/>
      <c r="I273" s="91">
        <v>0</v>
      </c>
      <c r="J273" s="131">
        <v>4874</v>
      </c>
      <c r="K273" s="144">
        <f>K274</f>
        <v>4873</v>
      </c>
      <c r="L273" s="16">
        <f aca="true" t="shared" si="9" ref="L273:L336">K273/J273*100</f>
        <v>99.97948297086582</v>
      </c>
    </row>
    <row r="274" spans="1:12" ht="28.5" customHeight="1">
      <c r="A274" s="69" t="s">
        <v>361</v>
      </c>
      <c r="B274" s="50"/>
      <c r="C274" s="44"/>
      <c r="D274" s="44"/>
      <c r="E274" s="44"/>
      <c r="F274" s="44"/>
      <c r="G274" s="48"/>
      <c r="H274" s="48"/>
      <c r="I274" s="86">
        <v>0</v>
      </c>
      <c r="J274" s="133">
        <v>4874</v>
      </c>
      <c r="K274" s="146">
        <v>4873</v>
      </c>
      <c r="L274" s="17">
        <f t="shared" si="9"/>
        <v>99.97948297086582</v>
      </c>
    </row>
    <row r="275" spans="1:12" ht="18" customHeight="1">
      <c r="A275" s="92" t="s">
        <v>82</v>
      </c>
      <c r="B275" s="82"/>
      <c r="C275" s="44" t="s">
        <v>96</v>
      </c>
      <c r="D275" s="44" t="s">
        <v>91</v>
      </c>
      <c r="E275" s="35">
        <v>1020000</v>
      </c>
      <c r="F275" s="44"/>
      <c r="G275" s="48">
        <f>G276</f>
        <v>6280</v>
      </c>
      <c r="H275" s="105"/>
      <c r="I275" s="47">
        <f>I276</f>
        <v>6280</v>
      </c>
      <c r="J275" s="131">
        <f>J276</f>
        <v>1887</v>
      </c>
      <c r="K275" s="144">
        <f>K276</f>
        <v>1887</v>
      </c>
      <c r="L275" s="16">
        <f t="shared" si="9"/>
        <v>100</v>
      </c>
    </row>
    <row r="276" spans="1:12" ht="17.25" customHeight="1">
      <c r="A276" s="51" t="s">
        <v>110</v>
      </c>
      <c r="B276" s="82"/>
      <c r="C276" s="44" t="s">
        <v>96</v>
      </c>
      <c r="D276" s="44" t="s">
        <v>91</v>
      </c>
      <c r="E276" s="35">
        <v>1020000</v>
      </c>
      <c r="F276" s="44" t="s">
        <v>111</v>
      </c>
      <c r="G276" s="48">
        <v>6280</v>
      </c>
      <c r="H276" s="105"/>
      <c r="I276" s="47">
        <v>6280</v>
      </c>
      <c r="J276" s="131">
        <v>1887</v>
      </c>
      <c r="K276" s="144">
        <v>1887</v>
      </c>
      <c r="L276" s="16">
        <f t="shared" si="9"/>
        <v>100</v>
      </c>
    </row>
    <row r="277" spans="1:12" ht="16.5" customHeight="1">
      <c r="A277" s="92" t="s">
        <v>47</v>
      </c>
      <c r="B277" s="202" t="s">
        <v>96</v>
      </c>
      <c r="C277" s="202"/>
      <c r="D277" s="44" t="s">
        <v>91</v>
      </c>
      <c r="E277" s="35">
        <v>4200000</v>
      </c>
      <c r="F277" s="36"/>
      <c r="G277" s="48">
        <f>G278</f>
        <v>533130</v>
      </c>
      <c r="H277" s="105"/>
      <c r="I277" s="47">
        <f>I278</f>
        <v>533130</v>
      </c>
      <c r="J277" s="131">
        <f>J278</f>
        <v>541452</v>
      </c>
      <c r="K277" s="144">
        <f>K278</f>
        <v>540642</v>
      </c>
      <c r="L277" s="16">
        <f t="shared" si="9"/>
        <v>99.85040225172315</v>
      </c>
    </row>
    <row r="278" spans="1:12" ht="16.5" customHeight="1">
      <c r="A278" s="51" t="s">
        <v>32</v>
      </c>
      <c r="B278" s="201" t="s">
        <v>96</v>
      </c>
      <c r="C278" s="201"/>
      <c r="D278" s="44" t="s">
        <v>91</v>
      </c>
      <c r="E278" s="35">
        <v>4200000</v>
      </c>
      <c r="F278" s="44" t="s">
        <v>48</v>
      </c>
      <c r="G278" s="48">
        <v>533130</v>
      </c>
      <c r="H278" s="105"/>
      <c r="I278" s="47">
        <v>533130</v>
      </c>
      <c r="J278" s="131">
        <v>541452</v>
      </c>
      <c r="K278" s="144">
        <v>540642</v>
      </c>
      <c r="L278" s="16">
        <f t="shared" si="9"/>
        <v>99.85040225172315</v>
      </c>
    </row>
    <row r="279" spans="1:12" ht="16.5" customHeight="1">
      <c r="A279" s="59" t="s">
        <v>245</v>
      </c>
      <c r="B279" s="82"/>
      <c r="C279" s="44" t="s">
        <v>96</v>
      </c>
      <c r="D279" s="44" t="s">
        <v>91</v>
      </c>
      <c r="E279" s="35">
        <v>5190000</v>
      </c>
      <c r="F279" s="44"/>
      <c r="G279" s="48">
        <f>G280</f>
        <v>840</v>
      </c>
      <c r="H279" s="105"/>
      <c r="I279" s="47">
        <f aca="true" t="shared" si="10" ref="I279:K280">I280</f>
        <v>840</v>
      </c>
      <c r="J279" s="131">
        <f t="shared" si="10"/>
        <v>840</v>
      </c>
      <c r="K279" s="144">
        <f t="shared" si="10"/>
        <v>840</v>
      </c>
      <c r="L279" s="16">
        <f t="shared" si="9"/>
        <v>100</v>
      </c>
    </row>
    <row r="280" spans="1:12" ht="16.5" customHeight="1">
      <c r="A280" s="59" t="s">
        <v>246</v>
      </c>
      <c r="B280" s="82"/>
      <c r="C280" s="44" t="s">
        <v>96</v>
      </c>
      <c r="D280" s="44" t="s">
        <v>91</v>
      </c>
      <c r="E280" s="35">
        <v>5190100</v>
      </c>
      <c r="F280" s="44"/>
      <c r="G280" s="48">
        <f>G281</f>
        <v>840</v>
      </c>
      <c r="H280" s="105"/>
      <c r="I280" s="47">
        <f t="shared" si="10"/>
        <v>840</v>
      </c>
      <c r="J280" s="131">
        <f t="shared" si="10"/>
        <v>840</v>
      </c>
      <c r="K280" s="144">
        <f t="shared" si="10"/>
        <v>840</v>
      </c>
      <c r="L280" s="16">
        <f t="shared" si="9"/>
        <v>100</v>
      </c>
    </row>
    <row r="281" spans="1:12" ht="16.5" customHeight="1">
      <c r="A281" s="51" t="s">
        <v>32</v>
      </c>
      <c r="B281" s="82"/>
      <c r="C281" s="44" t="s">
        <v>96</v>
      </c>
      <c r="D281" s="44" t="s">
        <v>91</v>
      </c>
      <c r="E281" s="35">
        <v>5190100</v>
      </c>
      <c r="F281" s="44" t="s">
        <v>48</v>
      </c>
      <c r="G281" s="48">
        <v>840</v>
      </c>
      <c r="H281" s="105"/>
      <c r="I281" s="47">
        <v>840</v>
      </c>
      <c r="J281" s="131">
        <v>840</v>
      </c>
      <c r="K281" s="144">
        <v>840</v>
      </c>
      <c r="L281" s="16">
        <f t="shared" si="9"/>
        <v>100</v>
      </c>
    </row>
    <row r="282" spans="1:12" ht="41.25" customHeight="1">
      <c r="A282" s="69" t="s">
        <v>237</v>
      </c>
      <c r="B282" s="111"/>
      <c r="C282" s="36"/>
      <c r="D282" s="36"/>
      <c r="E282" s="45"/>
      <c r="F282" s="36"/>
      <c r="G282" s="53">
        <v>840</v>
      </c>
      <c r="H282" s="105"/>
      <c r="I282" s="54">
        <v>840</v>
      </c>
      <c r="J282" s="133">
        <v>840</v>
      </c>
      <c r="K282" s="146">
        <v>840</v>
      </c>
      <c r="L282" s="17">
        <f t="shared" si="9"/>
        <v>100</v>
      </c>
    </row>
    <row r="283" spans="1:12" ht="18" customHeight="1">
      <c r="A283" s="59" t="s">
        <v>193</v>
      </c>
      <c r="B283" s="82"/>
      <c r="C283" s="44" t="s">
        <v>96</v>
      </c>
      <c r="D283" s="44" t="s">
        <v>91</v>
      </c>
      <c r="E283" s="35">
        <v>5200000</v>
      </c>
      <c r="F283" s="44"/>
      <c r="G283" s="46">
        <f>G285</f>
        <v>40087</v>
      </c>
      <c r="H283" s="46">
        <f>H285</f>
        <v>0</v>
      </c>
      <c r="I283" s="91">
        <f>I284+I285</f>
        <v>0</v>
      </c>
      <c r="J283" s="131">
        <f>J285+J284</f>
        <v>32226</v>
      </c>
      <c r="K283" s="144">
        <f>K284+K285</f>
        <v>15335</v>
      </c>
      <c r="L283" s="16">
        <f t="shared" si="9"/>
        <v>47.58580028548377</v>
      </c>
    </row>
    <row r="284" spans="1:12" ht="35.25" customHeight="1">
      <c r="A284" s="51" t="s">
        <v>330</v>
      </c>
      <c r="B284" s="82"/>
      <c r="C284" s="44" t="s">
        <v>96</v>
      </c>
      <c r="D284" s="44" t="s">
        <v>91</v>
      </c>
      <c r="E284" s="35">
        <v>5200000</v>
      </c>
      <c r="F284" s="44" t="s">
        <v>331</v>
      </c>
      <c r="G284" s="46"/>
      <c r="H284" s="46"/>
      <c r="I284" s="91">
        <v>0</v>
      </c>
      <c r="J284" s="131">
        <v>92</v>
      </c>
      <c r="K284" s="144">
        <v>92</v>
      </c>
      <c r="L284" s="16">
        <f t="shared" si="9"/>
        <v>100</v>
      </c>
    </row>
    <row r="285" spans="1:12" ht="64.5" customHeight="1">
      <c r="A285" s="55" t="s">
        <v>293</v>
      </c>
      <c r="B285" s="82"/>
      <c r="C285" s="44" t="s">
        <v>96</v>
      </c>
      <c r="D285" s="44" t="s">
        <v>91</v>
      </c>
      <c r="E285" s="35">
        <v>5200000</v>
      </c>
      <c r="F285" s="44" t="s">
        <v>294</v>
      </c>
      <c r="G285" s="46">
        <v>40087</v>
      </c>
      <c r="H285" s="105"/>
      <c r="I285" s="47">
        <v>0</v>
      </c>
      <c r="J285" s="131">
        <v>32134</v>
      </c>
      <c r="K285" s="144">
        <v>15243</v>
      </c>
      <c r="L285" s="16">
        <f t="shared" si="9"/>
        <v>47.435737847762496</v>
      </c>
    </row>
    <row r="286" spans="1:12" ht="40.5" customHeight="1">
      <c r="A286" s="52" t="s">
        <v>295</v>
      </c>
      <c r="B286" s="82"/>
      <c r="C286" s="36"/>
      <c r="D286" s="36"/>
      <c r="E286" s="45"/>
      <c r="F286" s="36"/>
      <c r="G286" s="53">
        <v>40087</v>
      </c>
      <c r="H286" s="105"/>
      <c r="I286" s="54">
        <v>0</v>
      </c>
      <c r="J286" s="133">
        <v>32134</v>
      </c>
      <c r="K286" s="146">
        <v>15243</v>
      </c>
      <c r="L286" s="17">
        <f t="shared" si="9"/>
        <v>47.435737847762496</v>
      </c>
    </row>
    <row r="287" spans="1:12" ht="12" customHeight="1">
      <c r="A287" s="51"/>
      <c r="B287" s="82"/>
      <c r="C287" s="44"/>
      <c r="D287" s="44"/>
      <c r="E287" s="35"/>
      <c r="F287" s="44"/>
      <c r="G287" s="48"/>
      <c r="H287" s="105"/>
      <c r="I287" s="47"/>
      <c r="J287" s="131"/>
      <c r="K287" s="144"/>
      <c r="L287" s="16"/>
    </row>
    <row r="288" spans="1:12" ht="14.25" customHeight="1">
      <c r="A288" s="43" t="s">
        <v>4</v>
      </c>
      <c r="B288" s="201" t="s">
        <v>96</v>
      </c>
      <c r="C288" s="201"/>
      <c r="D288" s="44" t="s">
        <v>92</v>
      </c>
      <c r="E288" s="45"/>
      <c r="F288" s="36"/>
      <c r="G288" s="46">
        <f>G292+G296+G298</f>
        <v>976718</v>
      </c>
      <c r="H288" s="46">
        <f>H292+H296+H298+H307</f>
        <v>9600</v>
      </c>
      <c r="I288" s="91">
        <f>I289+I292+I296+I298+I307</f>
        <v>952079</v>
      </c>
      <c r="J288" s="131">
        <f>J292+J296+J298+J307+J289</f>
        <v>989946</v>
      </c>
      <c r="K288" s="144">
        <f>K289+K292+K296+K298+K307</f>
        <v>985851</v>
      </c>
      <c r="L288" s="16">
        <f t="shared" si="9"/>
        <v>99.58634107314944</v>
      </c>
    </row>
    <row r="289" spans="1:12" ht="16.5" customHeight="1">
      <c r="A289" s="68" t="s">
        <v>62</v>
      </c>
      <c r="B289" s="67"/>
      <c r="C289" s="44" t="s">
        <v>96</v>
      </c>
      <c r="D289" s="44" t="s">
        <v>92</v>
      </c>
      <c r="E289" s="44" t="s">
        <v>89</v>
      </c>
      <c r="F289" s="44"/>
      <c r="G289" s="46">
        <f>G290</f>
        <v>0</v>
      </c>
      <c r="H289" s="105"/>
      <c r="I289" s="47">
        <f>I290</f>
        <v>0</v>
      </c>
      <c r="J289" s="131">
        <f>J290</f>
        <v>5931</v>
      </c>
      <c r="K289" s="144">
        <f>K290</f>
        <v>5816</v>
      </c>
      <c r="L289" s="16">
        <f t="shared" si="9"/>
        <v>98.06103523857696</v>
      </c>
    </row>
    <row r="290" spans="1:12" ht="16.5" customHeight="1">
      <c r="A290" s="51" t="s">
        <v>63</v>
      </c>
      <c r="B290" s="67"/>
      <c r="C290" s="44" t="s">
        <v>96</v>
      </c>
      <c r="D290" s="44" t="s">
        <v>92</v>
      </c>
      <c r="E290" s="44" t="s">
        <v>89</v>
      </c>
      <c r="F290" s="44" t="s">
        <v>43</v>
      </c>
      <c r="G290" s="46">
        <v>0</v>
      </c>
      <c r="H290" s="105"/>
      <c r="I290" s="47">
        <v>0</v>
      </c>
      <c r="J290" s="131">
        <v>5931</v>
      </c>
      <c r="K290" s="144">
        <v>5816</v>
      </c>
      <c r="L290" s="16">
        <f t="shared" si="9"/>
        <v>98.06103523857696</v>
      </c>
    </row>
    <row r="291" spans="1:12" ht="30" customHeight="1">
      <c r="A291" s="69" t="s">
        <v>361</v>
      </c>
      <c r="B291" s="67"/>
      <c r="C291" s="44"/>
      <c r="D291" s="44"/>
      <c r="E291" s="44"/>
      <c r="F291" s="44"/>
      <c r="G291" s="48"/>
      <c r="H291" s="48"/>
      <c r="I291" s="86">
        <v>0</v>
      </c>
      <c r="J291" s="133">
        <v>5931</v>
      </c>
      <c r="K291" s="146">
        <v>5816</v>
      </c>
      <c r="L291" s="17">
        <f t="shared" si="9"/>
        <v>98.06103523857696</v>
      </c>
    </row>
    <row r="292" spans="1:12" ht="16.5" customHeight="1">
      <c r="A292" s="92" t="s">
        <v>114</v>
      </c>
      <c r="B292" s="201" t="s">
        <v>96</v>
      </c>
      <c r="C292" s="201"/>
      <c r="D292" s="44" t="s">
        <v>92</v>
      </c>
      <c r="E292" s="35">
        <v>4210000</v>
      </c>
      <c r="F292" s="36"/>
      <c r="G292" s="46">
        <f>G293</f>
        <v>218968</v>
      </c>
      <c r="H292" s="46">
        <f>H293</f>
        <v>3100</v>
      </c>
      <c r="I292" s="91">
        <f>I293</f>
        <v>218442</v>
      </c>
      <c r="J292" s="131">
        <f>J293</f>
        <v>216041</v>
      </c>
      <c r="K292" s="144">
        <f>K293</f>
        <v>215347</v>
      </c>
      <c r="L292" s="16">
        <f t="shared" si="9"/>
        <v>99.67876467892668</v>
      </c>
    </row>
    <row r="293" spans="1:12" ht="16.5" customHeight="1">
      <c r="A293" s="51" t="s">
        <v>32</v>
      </c>
      <c r="B293" s="201" t="s">
        <v>96</v>
      </c>
      <c r="C293" s="201"/>
      <c r="D293" s="44" t="s">
        <v>92</v>
      </c>
      <c r="E293" s="35">
        <v>4210000</v>
      </c>
      <c r="F293" s="44" t="s">
        <v>48</v>
      </c>
      <c r="G293" s="46">
        <v>218968</v>
      </c>
      <c r="H293" s="105">
        <f>3100</f>
        <v>3100</v>
      </c>
      <c r="I293" s="47">
        <v>218442</v>
      </c>
      <c r="J293" s="131">
        <v>216041</v>
      </c>
      <c r="K293" s="144">
        <v>215347</v>
      </c>
      <c r="L293" s="16">
        <f t="shared" si="9"/>
        <v>99.67876467892668</v>
      </c>
    </row>
    <row r="294" spans="1:12" ht="27" customHeight="1" hidden="1">
      <c r="A294" s="52" t="s">
        <v>163</v>
      </c>
      <c r="B294" s="44"/>
      <c r="C294" s="36"/>
      <c r="D294" s="36"/>
      <c r="E294" s="45"/>
      <c r="F294" s="36"/>
      <c r="G294" s="53">
        <v>0</v>
      </c>
      <c r="H294" s="105"/>
      <c r="I294" s="47"/>
      <c r="J294" s="133">
        <v>0</v>
      </c>
      <c r="K294" s="146"/>
      <c r="L294" s="16" t="e">
        <f t="shared" si="9"/>
        <v>#DIV/0!</v>
      </c>
    </row>
    <row r="295" spans="1:12" ht="66" customHeight="1">
      <c r="A295" s="52" t="s">
        <v>337</v>
      </c>
      <c r="B295" s="44"/>
      <c r="C295" s="36"/>
      <c r="D295" s="36"/>
      <c r="E295" s="45"/>
      <c r="F295" s="36"/>
      <c r="G295" s="53">
        <v>119</v>
      </c>
      <c r="H295" s="104"/>
      <c r="I295" s="54">
        <v>0</v>
      </c>
      <c r="J295" s="133">
        <v>1168</v>
      </c>
      <c r="K295" s="158">
        <v>1168</v>
      </c>
      <c r="L295" s="17">
        <f t="shared" si="9"/>
        <v>100</v>
      </c>
    </row>
    <row r="296" spans="1:12" ht="16.5" customHeight="1">
      <c r="A296" s="68" t="s">
        <v>185</v>
      </c>
      <c r="B296" s="201" t="s">
        <v>96</v>
      </c>
      <c r="C296" s="201"/>
      <c r="D296" s="44" t="s">
        <v>92</v>
      </c>
      <c r="E296" s="35">
        <v>4230000</v>
      </c>
      <c r="F296" s="44"/>
      <c r="G296" s="46">
        <f>G297</f>
        <v>159305</v>
      </c>
      <c r="H296" s="105"/>
      <c r="I296" s="47">
        <f>I297</f>
        <v>159712</v>
      </c>
      <c r="J296" s="131">
        <f>J297</f>
        <v>163057</v>
      </c>
      <c r="K296" s="144">
        <f>K297</f>
        <v>160589</v>
      </c>
      <c r="L296" s="16">
        <f t="shared" si="9"/>
        <v>98.48641885966258</v>
      </c>
    </row>
    <row r="297" spans="1:12" ht="16.5" customHeight="1">
      <c r="A297" s="51" t="s">
        <v>32</v>
      </c>
      <c r="B297" s="201" t="s">
        <v>96</v>
      </c>
      <c r="C297" s="201"/>
      <c r="D297" s="44" t="s">
        <v>92</v>
      </c>
      <c r="E297" s="35">
        <v>4230000</v>
      </c>
      <c r="F297" s="44" t="s">
        <v>48</v>
      </c>
      <c r="G297" s="46">
        <v>159305</v>
      </c>
      <c r="H297" s="105"/>
      <c r="I297" s="47">
        <v>159712</v>
      </c>
      <c r="J297" s="131">
        <v>163057</v>
      </c>
      <c r="K297" s="144">
        <v>160589</v>
      </c>
      <c r="L297" s="16">
        <f t="shared" si="9"/>
        <v>98.48641885966258</v>
      </c>
    </row>
    <row r="298" spans="1:12" ht="16.5" customHeight="1">
      <c r="A298" s="59" t="s">
        <v>206</v>
      </c>
      <c r="B298" s="61"/>
      <c r="C298" s="61" t="s">
        <v>96</v>
      </c>
      <c r="D298" s="61" t="s">
        <v>92</v>
      </c>
      <c r="E298" s="101">
        <v>5190000</v>
      </c>
      <c r="F298" s="61"/>
      <c r="G298" s="62">
        <f>G299</f>
        <v>598445</v>
      </c>
      <c r="H298" s="105"/>
      <c r="I298" s="47">
        <f>I299</f>
        <v>573925</v>
      </c>
      <c r="J298" s="134">
        <f>J299</f>
        <v>597114</v>
      </c>
      <c r="K298" s="147">
        <f>K299</f>
        <v>596596</v>
      </c>
      <c r="L298" s="16">
        <f t="shared" si="9"/>
        <v>99.9132493962627</v>
      </c>
    </row>
    <row r="299" spans="1:12" ht="17.25" customHeight="1">
      <c r="A299" s="59" t="s">
        <v>246</v>
      </c>
      <c r="B299" s="61"/>
      <c r="C299" s="61" t="s">
        <v>96</v>
      </c>
      <c r="D299" s="61" t="s">
        <v>92</v>
      </c>
      <c r="E299" s="101">
        <v>5190100</v>
      </c>
      <c r="F299" s="61"/>
      <c r="G299" s="62">
        <f>G300+G302</f>
        <v>598445</v>
      </c>
      <c r="H299" s="105"/>
      <c r="I299" s="47">
        <f>I300+I302</f>
        <v>573925</v>
      </c>
      <c r="J299" s="134">
        <f>J300+J302</f>
        <v>597114</v>
      </c>
      <c r="K299" s="147">
        <f>K300+K302</f>
        <v>596596</v>
      </c>
      <c r="L299" s="16">
        <f t="shared" si="9"/>
        <v>99.9132493962627</v>
      </c>
    </row>
    <row r="300" spans="1:12" ht="16.5" customHeight="1">
      <c r="A300" s="51" t="s">
        <v>32</v>
      </c>
      <c r="B300" s="61"/>
      <c r="C300" s="61" t="s">
        <v>96</v>
      </c>
      <c r="D300" s="61" t="s">
        <v>92</v>
      </c>
      <c r="E300" s="101">
        <v>5190100</v>
      </c>
      <c r="F300" s="61" t="s">
        <v>48</v>
      </c>
      <c r="G300" s="62">
        <v>573926</v>
      </c>
      <c r="H300" s="105"/>
      <c r="I300" s="47">
        <v>573925</v>
      </c>
      <c r="J300" s="134">
        <v>573926</v>
      </c>
      <c r="K300" s="147">
        <v>573923</v>
      </c>
      <c r="L300" s="16">
        <f t="shared" si="9"/>
        <v>99.99947728452797</v>
      </c>
    </row>
    <row r="301" spans="1:12" ht="28.5" customHeight="1">
      <c r="A301" s="69" t="s">
        <v>319</v>
      </c>
      <c r="B301" s="61"/>
      <c r="C301" s="74"/>
      <c r="D301" s="74"/>
      <c r="E301" s="84"/>
      <c r="F301" s="74"/>
      <c r="G301" s="75">
        <v>573925</v>
      </c>
      <c r="H301" s="105"/>
      <c r="I301" s="54">
        <v>573925</v>
      </c>
      <c r="J301" s="136">
        <v>573926</v>
      </c>
      <c r="K301" s="149">
        <v>573923</v>
      </c>
      <c r="L301" s="17">
        <f t="shared" si="9"/>
        <v>99.99947728452797</v>
      </c>
    </row>
    <row r="302" spans="1:12" ht="18.75" customHeight="1">
      <c r="A302" s="63" t="s">
        <v>211</v>
      </c>
      <c r="B302" s="61"/>
      <c r="C302" s="61" t="s">
        <v>96</v>
      </c>
      <c r="D302" s="61" t="s">
        <v>92</v>
      </c>
      <c r="E302" s="101">
        <v>5190100</v>
      </c>
      <c r="F302" s="61" t="s">
        <v>194</v>
      </c>
      <c r="G302" s="62">
        <v>24519</v>
      </c>
      <c r="H302" s="105"/>
      <c r="I302" s="47">
        <v>0</v>
      </c>
      <c r="J302" s="134">
        <v>23188</v>
      </c>
      <c r="K302" s="147">
        <v>22673</v>
      </c>
      <c r="L302" s="16">
        <f t="shared" si="9"/>
        <v>97.77902363291358</v>
      </c>
    </row>
    <row r="303" spans="1:12" ht="27" customHeight="1">
      <c r="A303" s="52" t="s">
        <v>212</v>
      </c>
      <c r="B303" s="112"/>
      <c r="C303" s="74"/>
      <c r="D303" s="74"/>
      <c r="E303" s="84"/>
      <c r="F303" s="74"/>
      <c r="G303" s="75">
        <v>24458</v>
      </c>
      <c r="H303" s="105"/>
      <c r="I303" s="54">
        <v>0</v>
      </c>
      <c r="J303" s="136">
        <v>23188</v>
      </c>
      <c r="K303" s="149">
        <v>22673</v>
      </c>
      <c r="L303" s="17">
        <f t="shared" si="9"/>
        <v>97.77902363291358</v>
      </c>
    </row>
    <row r="304" spans="1:12" ht="16.5" customHeight="1" hidden="1">
      <c r="A304" s="59" t="s">
        <v>193</v>
      </c>
      <c r="B304" s="112"/>
      <c r="C304" s="61" t="s">
        <v>96</v>
      </c>
      <c r="D304" s="61" t="s">
        <v>92</v>
      </c>
      <c r="E304" s="101">
        <v>5200000</v>
      </c>
      <c r="F304" s="61"/>
      <c r="G304" s="62">
        <f>G305</f>
        <v>0</v>
      </c>
      <c r="H304" s="105"/>
      <c r="I304" s="47"/>
      <c r="J304" s="134">
        <f>J305</f>
        <v>0</v>
      </c>
      <c r="K304" s="147"/>
      <c r="L304" s="16" t="e">
        <f t="shared" si="9"/>
        <v>#DIV/0!</v>
      </c>
    </row>
    <row r="305" spans="1:12" ht="32.25" customHeight="1" hidden="1">
      <c r="A305" s="63" t="s">
        <v>223</v>
      </c>
      <c r="B305" s="112"/>
      <c r="C305" s="61" t="s">
        <v>96</v>
      </c>
      <c r="D305" s="61" t="s">
        <v>92</v>
      </c>
      <c r="E305" s="101">
        <v>5200000</v>
      </c>
      <c r="F305" s="61" t="s">
        <v>213</v>
      </c>
      <c r="G305" s="62"/>
      <c r="H305" s="105"/>
      <c r="I305" s="47"/>
      <c r="J305" s="134"/>
      <c r="K305" s="147"/>
      <c r="L305" s="16" t="e">
        <f t="shared" si="9"/>
        <v>#DIV/0!</v>
      </c>
    </row>
    <row r="306" spans="1:12" ht="28.5" customHeight="1" hidden="1">
      <c r="A306" s="52" t="s">
        <v>224</v>
      </c>
      <c r="B306" s="112"/>
      <c r="C306" s="74"/>
      <c r="D306" s="74"/>
      <c r="E306" s="84"/>
      <c r="F306" s="74"/>
      <c r="G306" s="75"/>
      <c r="H306" s="105"/>
      <c r="I306" s="47"/>
      <c r="J306" s="136"/>
      <c r="K306" s="149"/>
      <c r="L306" s="16" t="e">
        <f t="shared" si="9"/>
        <v>#DIV/0!</v>
      </c>
    </row>
    <row r="307" spans="1:12" ht="16.5" customHeight="1">
      <c r="A307" s="92" t="s">
        <v>193</v>
      </c>
      <c r="B307" s="82"/>
      <c r="C307" s="61" t="s">
        <v>96</v>
      </c>
      <c r="D307" s="61" t="s">
        <v>92</v>
      </c>
      <c r="E307" s="35">
        <v>5200000</v>
      </c>
      <c r="F307" s="44"/>
      <c r="G307" s="46"/>
      <c r="H307" s="105">
        <f>H308+H310</f>
        <v>6500</v>
      </c>
      <c r="I307" s="47">
        <f>I308+I310</f>
        <v>0</v>
      </c>
      <c r="J307" s="134">
        <f>J308+J310</f>
        <v>7803</v>
      </c>
      <c r="K307" s="150">
        <f>K308+K310</f>
        <v>7503</v>
      </c>
      <c r="L307" s="16">
        <f t="shared" si="9"/>
        <v>96.15532487504805</v>
      </c>
    </row>
    <row r="308" spans="1:12" ht="33" customHeight="1">
      <c r="A308" s="51" t="s">
        <v>330</v>
      </c>
      <c r="B308" s="82"/>
      <c r="C308" s="61" t="s">
        <v>96</v>
      </c>
      <c r="D308" s="61" t="s">
        <v>92</v>
      </c>
      <c r="E308" s="35">
        <v>5200000</v>
      </c>
      <c r="F308" s="44" t="s">
        <v>331</v>
      </c>
      <c r="G308" s="46"/>
      <c r="H308" s="105">
        <v>1500</v>
      </c>
      <c r="I308" s="47">
        <v>0</v>
      </c>
      <c r="J308" s="134">
        <v>2803</v>
      </c>
      <c r="K308" s="150">
        <v>2503</v>
      </c>
      <c r="L308" s="16">
        <f t="shared" si="9"/>
        <v>89.29718159115234</v>
      </c>
    </row>
    <row r="309" spans="1:12" ht="27.75" customHeight="1" hidden="1">
      <c r="A309" s="52" t="s">
        <v>345</v>
      </c>
      <c r="B309" s="112"/>
      <c r="C309" s="74"/>
      <c r="D309" s="74"/>
      <c r="E309" s="84"/>
      <c r="F309" s="74"/>
      <c r="G309" s="75"/>
      <c r="H309" s="104">
        <v>1500</v>
      </c>
      <c r="I309" s="54"/>
      <c r="J309" s="136"/>
      <c r="K309" s="149"/>
      <c r="L309" s="16" t="e">
        <f t="shared" si="9"/>
        <v>#DIV/0!</v>
      </c>
    </row>
    <row r="310" spans="1:12" ht="32.25" customHeight="1">
      <c r="A310" s="51" t="s">
        <v>332</v>
      </c>
      <c r="B310" s="82"/>
      <c r="C310" s="61" t="s">
        <v>96</v>
      </c>
      <c r="D310" s="61" t="s">
        <v>92</v>
      </c>
      <c r="E310" s="35">
        <v>5200000</v>
      </c>
      <c r="F310" s="44" t="s">
        <v>213</v>
      </c>
      <c r="G310" s="46"/>
      <c r="H310" s="105">
        <v>5000</v>
      </c>
      <c r="I310" s="47">
        <v>0</v>
      </c>
      <c r="J310" s="134">
        <v>5000</v>
      </c>
      <c r="K310" s="150">
        <v>5000</v>
      </c>
      <c r="L310" s="16">
        <f t="shared" si="9"/>
        <v>100</v>
      </c>
    </row>
    <row r="311" spans="1:12" ht="30" customHeight="1">
      <c r="A311" s="52" t="s">
        <v>339</v>
      </c>
      <c r="B311" s="112"/>
      <c r="C311" s="74"/>
      <c r="D311" s="74"/>
      <c r="E311" s="84"/>
      <c r="F311" s="74"/>
      <c r="G311" s="75"/>
      <c r="H311" s="104">
        <v>5000</v>
      </c>
      <c r="I311" s="54">
        <v>0</v>
      </c>
      <c r="J311" s="136">
        <v>5000</v>
      </c>
      <c r="K311" s="151">
        <v>5000</v>
      </c>
      <c r="L311" s="17">
        <f t="shared" si="9"/>
        <v>100</v>
      </c>
    </row>
    <row r="312" spans="1:12" ht="12" customHeight="1">
      <c r="A312" s="52"/>
      <c r="B312" s="112"/>
      <c r="C312" s="74"/>
      <c r="D312" s="74"/>
      <c r="E312" s="84"/>
      <c r="F312" s="74"/>
      <c r="G312" s="75"/>
      <c r="H312" s="104"/>
      <c r="I312" s="54"/>
      <c r="J312" s="136"/>
      <c r="K312" s="151"/>
      <c r="L312" s="16"/>
    </row>
    <row r="313" spans="1:12" ht="16.5" customHeight="1">
      <c r="A313" s="43" t="s">
        <v>24</v>
      </c>
      <c r="B313" s="201" t="s">
        <v>96</v>
      </c>
      <c r="C313" s="201"/>
      <c r="D313" s="44" t="s">
        <v>96</v>
      </c>
      <c r="E313" s="45"/>
      <c r="F313" s="36"/>
      <c r="G313" s="48">
        <f>G317+G320</f>
        <v>8993</v>
      </c>
      <c r="H313" s="105"/>
      <c r="I313" s="47">
        <f>I314+I317+I320</f>
        <v>8993</v>
      </c>
      <c r="J313" s="131">
        <f>J317+J320+J314</f>
        <v>8999</v>
      </c>
      <c r="K313" s="144">
        <f>K314+K317+K320</f>
        <v>8997</v>
      </c>
      <c r="L313" s="16">
        <f t="shared" si="9"/>
        <v>99.9777753083676</v>
      </c>
    </row>
    <row r="314" spans="1:12" ht="15.75" customHeight="1">
      <c r="A314" s="68" t="s">
        <v>62</v>
      </c>
      <c r="B314" s="50"/>
      <c r="C314" s="44" t="s">
        <v>96</v>
      </c>
      <c r="D314" s="44" t="s">
        <v>96</v>
      </c>
      <c r="E314" s="44" t="s">
        <v>89</v>
      </c>
      <c r="F314" s="44"/>
      <c r="G314" s="48">
        <f>G315</f>
        <v>0</v>
      </c>
      <c r="H314" s="105"/>
      <c r="I314" s="47">
        <f>I315</f>
        <v>0</v>
      </c>
      <c r="J314" s="131">
        <f>J315</f>
        <v>6</v>
      </c>
      <c r="K314" s="144">
        <f>K315</f>
        <v>6</v>
      </c>
      <c r="L314" s="16">
        <f t="shared" si="9"/>
        <v>100</v>
      </c>
    </row>
    <row r="315" spans="1:12" ht="16.5" customHeight="1">
      <c r="A315" s="51" t="s">
        <v>63</v>
      </c>
      <c r="B315" s="50"/>
      <c r="C315" s="44" t="s">
        <v>96</v>
      </c>
      <c r="D315" s="44" t="s">
        <v>96</v>
      </c>
      <c r="E315" s="44" t="s">
        <v>89</v>
      </c>
      <c r="F315" s="44" t="s">
        <v>43</v>
      </c>
      <c r="G315" s="46">
        <v>0</v>
      </c>
      <c r="H315" s="105"/>
      <c r="I315" s="47">
        <v>0</v>
      </c>
      <c r="J315" s="131">
        <v>6</v>
      </c>
      <c r="K315" s="144">
        <v>6</v>
      </c>
      <c r="L315" s="16">
        <f t="shared" si="9"/>
        <v>100</v>
      </c>
    </row>
    <row r="316" spans="1:12" ht="30" customHeight="1">
      <c r="A316" s="69" t="s">
        <v>361</v>
      </c>
      <c r="B316" s="50"/>
      <c r="C316" s="44"/>
      <c r="D316" s="44"/>
      <c r="E316" s="44"/>
      <c r="F316" s="44"/>
      <c r="G316" s="48"/>
      <c r="H316" s="48"/>
      <c r="I316" s="86">
        <v>0</v>
      </c>
      <c r="J316" s="133">
        <v>6</v>
      </c>
      <c r="K316" s="146">
        <v>6</v>
      </c>
      <c r="L316" s="17">
        <f t="shared" si="9"/>
        <v>100</v>
      </c>
    </row>
    <row r="317" spans="1:12" ht="15.75" customHeight="1">
      <c r="A317" s="92" t="s">
        <v>200</v>
      </c>
      <c r="B317" s="201" t="s">
        <v>96</v>
      </c>
      <c r="C317" s="201"/>
      <c r="D317" s="44" t="s">
        <v>96</v>
      </c>
      <c r="E317" s="35">
        <v>4320000</v>
      </c>
      <c r="F317" s="36"/>
      <c r="G317" s="46">
        <f>G318</f>
        <v>7693</v>
      </c>
      <c r="H317" s="105"/>
      <c r="I317" s="47">
        <f>I318</f>
        <v>7693</v>
      </c>
      <c r="J317" s="131">
        <f>J318</f>
        <v>7693</v>
      </c>
      <c r="K317" s="144">
        <f>K318</f>
        <v>7691</v>
      </c>
      <c r="L317" s="16">
        <f t="shared" si="9"/>
        <v>99.97400233978941</v>
      </c>
    </row>
    <row r="318" spans="1:12" ht="15.75" customHeight="1">
      <c r="A318" s="51" t="s">
        <v>190</v>
      </c>
      <c r="B318" s="201" t="s">
        <v>96</v>
      </c>
      <c r="C318" s="201"/>
      <c r="D318" s="44" t="s">
        <v>96</v>
      </c>
      <c r="E318" s="35">
        <v>4320000</v>
      </c>
      <c r="F318" s="44" t="s">
        <v>49</v>
      </c>
      <c r="G318" s="48">
        <v>7693</v>
      </c>
      <c r="H318" s="105"/>
      <c r="I318" s="47">
        <v>7693</v>
      </c>
      <c r="J318" s="131">
        <v>7693</v>
      </c>
      <c r="K318" s="144">
        <v>7691</v>
      </c>
      <c r="L318" s="16">
        <f t="shared" si="9"/>
        <v>99.97400233978941</v>
      </c>
    </row>
    <row r="319" spans="1:12" ht="27" customHeight="1">
      <c r="A319" s="52" t="s">
        <v>244</v>
      </c>
      <c r="B319" s="44"/>
      <c r="C319" s="36"/>
      <c r="D319" s="36"/>
      <c r="E319" s="45"/>
      <c r="F319" s="36"/>
      <c r="G319" s="53">
        <v>5193</v>
      </c>
      <c r="H319" s="105"/>
      <c r="I319" s="54">
        <v>5193</v>
      </c>
      <c r="J319" s="133">
        <v>5193</v>
      </c>
      <c r="K319" s="146">
        <v>5193</v>
      </c>
      <c r="L319" s="17">
        <f t="shared" si="9"/>
        <v>100</v>
      </c>
    </row>
    <row r="320" spans="1:12" ht="16.5" customHeight="1">
      <c r="A320" s="59" t="s">
        <v>210</v>
      </c>
      <c r="B320" s="44"/>
      <c r="C320" s="44" t="s">
        <v>96</v>
      </c>
      <c r="D320" s="44" t="s">
        <v>96</v>
      </c>
      <c r="E320" s="35">
        <v>7950000</v>
      </c>
      <c r="F320" s="44"/>
      <c r="G320" s="48">
        <f>G322</f>
        <v>1300</v>
      </c>
      <c r="H320" s="105"/>
      <c r="I320" s="47">
        <f>I321</f>
        <v>1300</v>
      </c>
      <c r="J320" s="131">
        <f>J322</f>
        <v>1300</v>
      </c>
      <c r="K320" s="144">
        <f>K321</f>
        <v>1300</v>
      </c>
      <c r="L320" s="16">
        <f t="shared" si="9"/>
        <v>100</v>
      </c>
    </row>
    <row r="321" spans="1:12" ht="16.5" customHeight="1">
      <c r="A321" s="68" t="s">
        <v>296</v>
      </c>
      <c r="B321" s="44"/>
      <c r="C321" s="44" t="s">
        <v>96</v>
      </c>
      <c r="D321" s="44" t="s">
        <v>96</v>
      </c>
      <c r="E321" s="35">
        <v>7950800</v>
      </c>
      <c r="F321" s="44"/>
      <c r="G321" s="46">
        <f>G322</f>
        <v>1300</v>
      </c>
      <c r="H321" s="105"/>
      <c r="I321" s="47">
        <f>I322</f>
        <v>1300</v>
      </c>
      <c r="J321" s="131">
        <f>J322</f>
        <v>1300</v>
      </c>
      <c r="K321" s="144">
        <f>K322</f>
        <v>1300</v>
      </c>
      <c r="L321" s="16">
        <f t="shared" si="9"/>
        <v>100</v>
      </c>
    </row>
    <row r="322" spans="1:12" ht="16.5" customHeight="1">
      <c r="A322" s="51" t="s">
        <v>146</v>
      </c>
      <c r="B322" s="44"/>
      <c r="C322" s="44" t="s">
        <v>96</v>
      </c>
      <c r="D322" s="44" t="s">
        <v>96</v>
      </c>
      <c r="E322" s="35">
        <v>7950800</v>
      </c>
      <c r="F322" s="44" t="s">
        <v>55</v>
      </c>
      <c r="G322" s="48">
        <v>1300</v>
      </c>
      <c r="H322" s="105"/>
      <c r="I322" s="47">
        <v>1300</v>
      </c>
      <c r="J322" s="131">
        <v>1300</v>
      </c>
      <c r="K322" s="144">
        <v>1300</v>
      </c>
      <c r="L322" s="16">
        <f t="shared" si="9"/>
        <v>100</v>
      </c>
    </row>
    <row r="323" spans="1:12" ht="12" customHeight="1">
      <c r="A323" s="51"/>
      <c r="B323" s="44"/>
      <c r="C323" s="44"/>
      <c r="D323" s="44"/>
      <c r="E323" s="35"/>
      <c r="F323" s="44"/>
      <c r="G323" s="48"/>
      <c r="H323" s="105"/>
      <c r="I323" s="47"/>
      <c r="J323" s="131"/>
      <c r="K323" s="144"/>
      <c r="L323" s="16"/>
    </row>
    <row r="324" spans="1:12" ht="15" customHeight="1">
      <c r="A324" s="43" t="s">
        <v>25</v>
      </c>
      <c r="B324" s="201" t="s">
        <v>96</v>
      </c>
      <c r="C324" s="201"/>
      <c r="D324" s="44" t="s">
        <v>100</v>
      </c>
      <c r="E324" s="35"/>
      <c r="F324" s="44"/>
      <c r="G324" s="46">
        <f>G325+G331+G333+G335+G344</f>
        <v>26225</v>
      </c>
      <c r="H324" s="105"/>
      <c r="I324" s="47">
        <v>23392</v>
      </c>
      <c r="J324" s="131">
        <f>J325+J331+J333+J335+J344+J327</f>
        <v>26312</v>
      </c>
      <c r="K324" s="144">
        <f>K325+K327+K331+K333+K335+K344</f>
        <v>26290</v>
      </c>
      <c r="L324" s="16">
        <f t="shared" si="9"/>
        <v>99.91638795986621</v>
      </c>
    </row>
    <row r="325" spans="1:12" ht="17.25" customHeight="1">
      <c r="A325" s="68" t="s">
        <v>50</v>
      </c>
      <c r="B325" s="201" t="s">
        <v>96</v>
      </c>
      <c r="C325" s="201"/>
      <c r="D325" s="44" t="s">
        <v>100</v>
      </c>
      <c r="E325" s="44" t="s">
        <v>86</v>
      </c>
      <c r="F325" s="44"/>
      <c r="G325" s="46">
        <f>G326</f>
        <v>14790</v>
      </c>
      <c r="H325" s="105"/>
      <c r="I325" s="47">
        <f>I326</f>
        <v>14790</v>
      </c>
      <c r="J325" s="131">
        <f>J326</f>
        <v>14590</v>
      </c>
      <c r="K325" s="144">
        <f>K326</f>
        <v>14590</v>
      </c>
      <c r="L325" s="16">
        <f t="shared" si="9"/>
        <v>100</v>
      </c>
    </row>
    <row r="326" spans="1:12" ht="17.25" customHeight="1">
      <c r="A326" s="51" t="s">
        <v>51</v>
      </c>
      <c r="B326" s="201" t="s">
        <v>96</v>
      </c>
      <c r="C326" s="201"/>
      <c r="D326" s="44" t="s">
        <v>100</v>
      </c>
      <c r="E326" s="44" t="s">
        <v>86</v>
      </c>
      <c r="F326" s="44" t="s">
        <v>38</v>
      </c>
      <c r="G326" s="46">
        <v>14790</v>
      </c>
      <c r="H326" s="105"/>
      <c r="I326" s="47">
        <v>14790</v>
      </c>
      <c r="J326" s="131">
        <v>14590</v>
      </c>
      <c r="K326" s="144">
        <v>14590</v>
      </c>
      <c r="L326" s="16">
        <f t="shared" si="9"/>
        <v>100</v>
      </c>
    </row>
    <row r="327" spans="1:12" ht="17.25" customHeight="1">
      <c r="A327" s="68" t="s">
        <v>62</v>
      </c>
      <c r="B327" s="50"/>
      <c r="C327" s="44" t="s">
        <v>96</v>
      </c>
      <c r="D327" s="44" t="s">
        <v>100</v>
      </c>
      <c r="E327" s="44" t="s">
        <v>89</v>
      </c>
      <c r="F327" s="44"/>
      <c r="G327" s="46"/>
      <c r="H327" s="105"/>
      <c r="I327" s="47">
        <f>I328</f>
        <v>0</v>
      </c>
      <c r="J327" s="131">
        <f>J328</f>
        <v>60</v>
      </c>
      <c r="K327" s="144">
        <f>K328</f>
        <v>60</v>
      </c>
      <c r="L327" s="16">
        <f t="shared" si="9"/>
        <v>100</v>
      </c>
    </row>
    <row r="328" spans="1:12" ht="16.5" customHeight="1">
      <c r="A328" s="51" t="s">
        <v>63</v>
      </c>
      <c r="B328" s="50"/>
      <c r="C328" s="44" t="s">
        <v>96</v>
      </c>
      <c r="D328" s="44" t="s">
        <v>100</v>
      </c>
      <c r="E328" s="44" t="s">
        <v>89</v>
      </c>
      <c r="F328" s="44" t="s">
        <v>43</v>
      </c>
      <c r="G328" s="46"/>
      <c r="H328" s="105"/>
      <c r="I328" s="47">
        <v>0</v>
      </c>
      <c r="J328" s="131">
        <v>60</v>
      </c>
      <c r="K328" s="144">
        <v>60</v>
      </c>
      <c r="L328" s="16">
        <f t="shared" si="9"/>
        <v>100</v>
      </c>
    </row>
    <row r="329" spans="1:12" ht="15" customHeight="1">
      <c r="A329" s="69" t="s">
        <v>239</v>
      </c>
      <c r="B329" s="82"/>
      <c r="C329" s="36"/>
      <c r="D329" s="36"/>
      <c r="E329" s="45"/>
      <c r="F329" s="36"/>
      <c r="G329" s="53">
        <v>1000</v>
      </c>
      <c r="H329" s="94"/>
      <c r="I329" s="54">
        <v>0</v>
      </c>
      <c r="J329" s="133">
        <v>50</v>
      </c>
      <c r="K329" s="146">
        <v>50</v>
      </c>
      <c r="L329" s="17">
        <f t="shared" si="9"/>
        <v>100</v>
      </c>
    </row>
    <row r="330" spans="1:12" ht="29.25" customHeight="1">
      <c r="A330" s="69" t="s">
        <v>240</v>
      </c>
      <c r="B330" s="82"/>
      <c r="C330" s="36"/>
      <c r="D330" s="36"/>
      <c r="E330" s="45"/>
      <c r="F330" s="36"/>
      <c r="G330" s="53"/>
      <c r="H330" s="94"/>
      <c r="I330" s="54">
        <v>0</v>
      </c>
      <c r="J330" s="133">
        <v>10</v>
      </c>
      <c r="K330" s="146">
        <v>10</v>
      </c>
      <c r="L330" s="17">
        <f t="shared" si="9"/>
        <v>100</v>
      </c>
    </row>
    <row r="331" spans="1:12" ht="16.5" customHeight="1">
      <c r="A331" s="68" t="s">
        <v>52</v>
      </c>
      <c r="B331" s="201" t="s">
        <v>96</v>
      </c>
      <c r="C331" s="201"/>
      <c r="D331" s="44" t="s">
        <v>100</v>
      </c>
      <c r="E331" s="35">
        <v>4350000</v>
      </c>
      <c r="F331" s="44"/>
      <c r="G331" s="46">
        <f>G332</f>
        <v>6713</v>
      </c>
      <c r="H331" s="105"/>
      <c r="I331" s="47">
        <f>I332</f>
        <v>6713</v>
      </c>
      <c r="J331" s="131">
        <f>J332</f>
        <v>6940</v>
      </c>
      <c r="K331" s="144">
        <f>K332</f>
        <v>6918</v>
      </c>
      <c r="L331" s="16">
        <f t="shared" si="9"/>
        <v>99.68299711815563</v>
      </c>
    </row>
    <row r="332" spans="1:12" ht="16.5" customHeight="1">
      <c r="A332" s="51" t="s">
        <v>32</v>
      </c>
      <c r="B332" s="201" t="s">
        <v>96</v>
      </c>
      <c r="C332" s="201"/>
      <c r="D332" s="44" t="s">
        <v>100</v>
      </c>
      <c r="E332" s="35">
        <v>4350000</v>
      </c>
      <c r="F332" s="44" t="s">
        <v>48</v>
      </c>
      <c r="G332" s="46">
        <v>6713</v>
      </c>
      <c r="H332" s="105"/>
      <c r="I332" s="47">
        <v>6713</v>
      </c>
      <c r="J332" s="131">
        <v>6940</v>
      </c>
      <c r="K332" s="144">
        <v>6918</v>
      </c>
      <c r="L332" s="16">
        <f t="shared" si="9"/>
        <v>99.68299711815563</v>
      </c>
    </row>
    <row r="333" spans="1:12" ht="16.5" customHeight="1">
      <c r="A333" s="68" t="s">
        <v>54</v>
      </c>
      <c r="B333" s="201" t="s">
        <v>96</v>
      </c>
      <c r="C333" s="201"/>
      <c r="D333" s="44" t="s">
        <v>100</v>
      </c>
      <c r="E333" s="35">
        <v>4360000</v>
      </c>
      <c r="F333" s="44"/>
      <c r="G333" s="46">
        <f>G334</f>
        <v>1731</v>
      </c>
      <c r="H333" s="105"/>
      <c r="I333" s="47">
        <f>I334</f>
        <v>1731</v>
      </c>
      <c r="J333" s="131">
        <f>J334</f>
        <v>1731</v>
      </c>
      <c r="K333" s="144">
        <f>K334</f>
        <v>1731</v>
      </c>
      <c r="L333" s="16">
        <f t="shared" si="9"/>
        <v>100</v>
      </c>
    </row>
    <row r="334" spans="1:12" ht="16.5" customHeight="1">
      <c r="A334" s="51" t="s">
        <v>146</v>
      </c>
      <c r="B334" s="201" t="s">
        <v>96</v>
      </c>
      <c r="C334" s="201"/>
      <c r="D334" s="44" t="s">
        <v>100</v>
      </c>
      <c r="E334" s="35">
        <v>4360000</v>
      </c>
      <c r="F334" s="44" t="s">
        <v>55</v>
      </c>
      <c r="G334" s="46">
        <v>1731</v>
      </c>
      <c r="H334" s="105"/>
      <c r="I334" s="47">
        <v>1731</v>
      </c>
      <c r="J334" s="131">
        <v>1731</v>
      </c>
      <c r="K334" s="144">
        <v>1731</v>
      </c>
      <c r="L334" s="16">
        <f t="shared" si="9"/>
        <v>100</v>
      </c>
    </row>
    <row r="335" spans="1:12" ht="17.25" customHeight="1">
      <c r="A335" s="68" t="s">
        <v>191</v>
      </c>
      <c r="B335" s="44"/>
      <c r="C335" s="44" t="s">
        <v>96</v>
      </c>
      <c r="D335" s="44" t="s">
        <v>100</v>
      </c>
      <c r="E335" s="35">
        <v>5220000</v>
      </c>
      <c r="F335" s="44"/>
      <c r="G335" s="46">
        <f>G336+G339</f>
        <v>2033</v>
      </c>
      <c r="H335" s="105"/>
      <c r="I335" s="47">
        <f>I336+I339</f>
        <v>0</v>
      </c>
      <c r="J335" s="131">
        <f>J336+J339</f>
        <v>2033</v>
      </c>
      <c r="K335" s="144">
        <f>K336+K339</f>
        <v>2033</v>
      </c>
      <c r="L335" s="16">
        <f t="shared" si="9"/>
        <v>100</v>
      </c>
    </row>
    <row r="336" spans="1:12" ht="32.25" customHeight="1">
      <c r="A336" s="59" t="s">
        <v>297</v>
      </c>
      <c r="B336" s="61"/>
      <c r="C336" s="61" t="s">
        <v>96</v>
      </c>
      <c r="D336" s="61" t="s">
        <v>100</v>
      </c>
      <c r="E336" s="101">
        <v>5221500</v>
      </c>
      <c r="F336" s="61"/>
      <c r="G336" s="62">
        <f>G337</f>
        <v>1233</v>
      </c>
      <c r="H336" s="105"/>
      <c r="I336" s="47">
        <f>I337</f>
        <v>0</v>
      </c>
      <c r="J336" s="134">
        <f>J337</f>
        <v>1233</v>
      </c>
      <c r="K336" s="147">
        <f>K337</f>
        <v>1233</v>
      </c>
      <c r="L336" s="16">
        <f t="shared" si="9"/>
        <v>100</v>
      </c>
    </row>
    <row r="337" spans="1:12" ht="16.5" customHeight="1">
      <c r="A337" s="63" t="s">
        <v>299</v>
      </c>
      <c r="B337" s="61"/>
      <c r="C337" s="61" t="s">
        <v>96</v>
      </c>
      <c r="D337" s="61" t="s">
        <v>100</v>
      </c>
      <c r="E337" s="101">
        <v>5221500</v>
      </c>
      <c r="F337" s="61" t="s">
        <v>300</v>
      </c>
      <c r="G337" s="62">
        <v>1233</v>
      </c>
      <c r="H337" s="105"/>
      <c r="I337" s="47">
        <v>0</v>
      </c>
      <c r="J337" s="134">
        <v>1233</v>
      </c>
      <c r="K337" s="147">
        <v>1233</v>
      </c>
      <c r="L337" s="16">
        <f aca="true" t="shared" si="11" ref="L337:L400">K337/J337*100</f>
        <v>100</v>
      </c>
    </row>
    <row r="338" spans="1:12" ht="40.5" customHeight="1">
      <c r="A338" s="52" t="s">
        <v>298</v>
      </c>
      <c r="B338" s="44"/>
      <c r="C338" s="36"/>
      <c r="D338" s="36"/>
      <c r="E338" s="45"/>
      <c r="F338" s="36"/>
      <c r="G338" s="53">
        <v>1233</v>
      </c>
      <c r="H338" s="105"/>
      <c r="I338" s="54">
        <v>0</v>
      </c>
      <c r="J338" s="133">
        <v>1233</v>
      </c>
      <c r="K338" s="146">
        <v>1233</v>
      </c>
      <c r="L338" s="17">
        <f t="shared" si="11"/>
        <v>100</v>
      </c>
    </row>
    <row r="339" spans="1:12" ht="47.25" customHeight="1">
      <c r="A339" s="59" t="s">
        <v>301</v>
      </c>
      <c r="B339" s="61"/>
      <c r="C339" s="61" t="s">
        <v>96</v>
      </c>
      <c r="D339" s="61" t="s">
        <v>100</v>
      </c>
      <c r="E339" s="101">
        <v>5221600</v>
      </c>
      <c r="F339" s="61"/>
      <c r="G339" s="62">
        <f>G340+G342</f>
        <v>800</v>
      </c>
      <c r="H339" s="105"/>
      <c r="I339" s="47">
        <f>I340+I342</f>
        <v>0</v>
      </c>
      <c r="J339" s="134">
        <f>J340+J342</f>
        <v>800</v>
      </c>
      <c r="K339" s="147">
        <f>K340+K342</f>
        <v>800</v>
      </c>
      <c r="L339" s="16">
        <f t="shared" si="11"/>
        <v>100</v>
      </c>
    </row>
    <row r="340" spans="1:12" ht="16.5" customHeight="1">
      <c r="A340" s="72" t="s">
        <v>53</v>
      </c>
      <c r="B340" s="44"/>
      <c r="C340" s="44" t="s">
        <v>96</v>
      </c>
      <c r="D340" s="44" t="s">
        <v>100</v>
      </c>
      <c r="E340" s="35">
        <v>5221600</v>
      </c>
      <c r="F340" s="44" t="s">
        <v>46</v>
      </c>
      <c r="G340" s="46">
        <v>300</v>
      </c>
      <c r="H340" s="105"/>
      <c r="I340" s="47">
        <v>0</v>
      </c>
      <c r="J340" s="131">
        <v>300</v>
      </c>
      <c r="K340" s="144">
        <v>300</v>
      </c>
      <c r="L340" s="16">
        <f t="shared" si="11"/>
        <v>100</v>
      </c>
    </row>
    <row r="341" spans="1:12" ht="27.75" customHeight="1">
      <c r="A341" s="52" t="s">
        <v>384</v>
      </c>
      <c r="B341" s="44"/>
      <c r="C341" s="36"/>
      <c r="D341" s="36"/>
      <c r="E341" s="45"/>
      <c r="F341" s="36"/>
      <c r="G341" s="53">
        <v>300</v>
      </c>
      <c r="H341" s="105"/>
      <c r="I341" s="54">
        <v>0</v>
      </c>
      <c r="J341" s="133">
        <v>300</v>
      </c>
      <c r="K341" s="146">
        <v>300</v>
      </c>
      <c r="L341" s="17">
        <f t="shared" si="11"/>
        <v>100</v>
      </c>
    </row>
    <row r="342" spans="1:12" ht="16.5" customHeight="1">
      <c r="A342" s="63" t="s">
        <v>299</v>
      </c>
      <c r="B342" s="44"/>
      <c r="C342" s="44" t="s">
        <v>96</v>
      </c>
      <c r="D342" s="44" t="s">
        <v>100</v>
      </c>
      <c r="E342" s="35">
        <v>5221600</v>
      </c>
      <c r="F342" s="44" t="s">
        <v>300</v>
      </c>
      <c r="G342" s="46">
        <f>G343</f>
        <v>500</v>
      </c>
      <c r="H342" s="105"/>
      <c r="I342" s="47">
        <v>0</v>
      </c>
      <c r="J342" s="131">
        <f>J343</f>
        <v>500</v>
      </c>
      <c r="K342" s="144">
        <v>500</v>
      </c>
      <c r="L342" s="16">
        <f t="shared" si="11"/>
        <v>100</v>
      </c>
    </row>
    <row r="343" spans="1:12" ht="42" customHeight="1">
      <c r="A343" s="52" t="s">
        <v>302</v>
      </c>
      <c r="B343" s="44"/>
      <c r="C343" s="36"/>
      <c r="D343" s="36"/>
      <c r="E343" s="45"/>
      <c r="F343" s="36"/>
      <c r="G343" s="53">
        <v>500</v>
      </c>
      <c r="H343" s="105"/>
      <c r="I343" s="54">
        <v>0</v>
      </c>
      <c r="J343" s="133">
        <v>500</v>
      </c>
      <c r="K343" s="146">
        <v>500</v>
      </c>
      <c r="L343" s="17">
        <f t="shared" si="11"/>
        <v>100</v>
      </c>
    </row>
    <row r="344" spans="1:12" ht="18" customHeight="1">
      <c r="A344" s="59" t="s">
        <v>210</v>
      </c>
      <c r="B344" s="44"/>
      <c r="C344" s="44" t="s">
        <v>96</v>
      </c>
      <c r="D344" s="44" t="s">
        <v>100</v>
      </c>
      <c r="E344" s="35">
        <v>7950000</v>
      </c>
      <c r="F344" s="44"/>
      <c r="G344" s="46">
        <f>G345+G347</f>
        <v>958</v>
      </c>
      <c r="H344" s="105"/>
      <c r="I344" s="47">
        <f>I345+I347</f>
        <v>158</v>
      </c>
      <c r="J344" s="131">
        <f>J345+J347</f>
        <v>958</v>
      </c>
      <c r="K344" s="144">
        <f>K345+K347</f>
        <v>958</v>
      </c>
      <c r="L344" s="16">
        <f t="shared" si="11"/>
        <v>100</v>
      </c>
    </row>
    <row r="345" spans="1:12" ht="33" customHeight="1">
      <c r="A345" s="92" t="s">
        <v>317</v>
      </c>
      <c r="B345" s="44"/>
      <c r="C345" s="44" t="s">
        <v>96</v>
      </c>
      <c r="D345" s="44" t="s">
        <v>100</v>
      </c>
      <c r="E345" s="35">
        <v>7950200</v>
      </c>
      <c r="F345" s="44"/>
      <c r="G345" s="46">
        <f>G346</f>
        <v>800</v>
      </c>
      <c r="H345" s="105"/>
      <c r="I345" s="47">
        <f>I346</f>
        <v>0</v>
      </c>
      <c r="J345" s="131">
        <f>J346</f>
        <v>800</v>
      </c>
      <c r="K345" s="144">
        <f>K346</f>
        <v>800</v>
      </c>
      <c r="L345" s="16">
        <f t="shared" si="11"/>
        <v>100</v>
      </c>
    </row>
    <row r="346" spans="1:12" ht="16.5" customHeight="1">
      <c r="A346" s="72" t="s">
        <v>53</v>
      </c>
      <c r="B346" s="44"/>
      <c r="C346" s="44" t="s">
        <v>96</v>
      </c>
      <c r="D346" s="44" t="s">
        <v>100</v>
      </c>
      <c r="E346" s="35">
        <v>7950200</v>
      </c>
      <c r="F346" s="44" t="s">
        <v>46</v>
      </c>
      <c r="G346" s="46">
        <v>800</v>
      </c>
      <c r="H346" s="105"/>
      <c r="I346" s="47">
        <v>0</v>
      </c>
      <c r="J346" s="131">
        <v>800</v>
      </c>
      <c r="K346" s="144">
        <v>800</v>
      </c>
      <c r="L346" s="16">
        <f t="shared" si="11"/>
        <v>100</v>
      </c>
    </row>
    <row r="347" spans="1:12" ht="49.5" customHeight="1">
      <c r="A347" s="59" t="s">
        <v>274</v>
      </c>
      <c r="B347" s="44"/>
      <c r="C347" s="44" t="s">
        <v>96</v>
      </c>
      <c r="D347" s="44" t="s">
        <v>100</v>
      </c>
      <c r="E347" s="35">
        <v>7950900</v>
      </c>
      <c r="F347" s="44"/>
      <c r="G347" s="46">
        <f>G348</f>
        <v>158</v>
      </c>
      <c r="H347" s="105"/>
      <c r="I347" s="47">
        <f>I348</f>
        <v>158</v>
      </c>
      <c r="J347" s="131">
        <f>J348</f>
        <v>158</v>
      </c>
      <c r="K347" s="144">
        <f>K348</f>
        <v>158</v>
      </c>
      <c r="L347" s="16">
        <f t="shared" si="11"/>
        <v>100</v>
      </c>
    </row>
    <row r="348" spans="1:12" ht="16.5" customHeight="1">
      <c r="A348" s="51" t="s">
        <v>146</v>
      </c>
      <c r="B348" s="44"/>
      <c r="C348" s="44" t="s">
        <v>96</v>
      </c>
      <c r="D348" s="44" t="s">
        <v>100</v>
      </c>
      <c r="E348" s="35">
        <v>7950900</v>
      </c>
      <c r="F348" s="44" t="s">
        <v>55</v>
      </c>
      <c r="G348" s="46">
        <v>158</v>
      </c>
      <c r="H348" s="105"/>
      <c r="I348" s="47">
        <v>158</v>
      </c>
      <c r="J348" s="131">
        <v>158</v>
      </c>
      <c r="K348" s="144">
        <v>158</v>
      </c>
      <c r="L348" s="16">
        <f t="shared" si="11"/>
        <v>100</v>
      </c>
    </row>
    <row r="349" spans="1:12" ht="12" customHeight="1">
      <c r="A349" s="51"/>
      <c r="B349" s="97"/>
      <c r="C349" s="61"/>
      <c r="D349" s="61"/>
      <c r="E349" s="101"/>
      <c r="F349" s="61"/>
      <c r="G349" s="62"/>
      <c r="H349" s="105"/>
      <c r="I349" s="47"/>
      <c r="J349" s="132"/>
      <c r="K349" s="145"/>
      <c r="L349" s="16"/>
    </row>
    <row r="350" spans="1:12" ht="16.5" customHeight="1">
      <c r="A350" s="77" t="s">
        <v>108</v>
      </c>
      <c r="B350" s="204" t="s">
        <v>102</v>
      </c>
      <c r="C350" s="204"/>
      <c r="D350" s="34"/>
      <c r="E350" s="99"/>
      <c r="F350" s="100"/>
      <c r="G350" s="80">
        <f>G351+G373</f>
        <v>97074</v>
      </c>
      <c r="H350" s="105"/>
      <c r="I350" s="42">
        <f>I351+I373</f>
        <v>94088</v>
      </c>
      <c r="J350" s="130">
        <f>J351+J373</f>
        <v>97743</v>
      </c>
      <c r="K350" s="143">
        <f>K351+K373</f>
        <v>96286</v>
      </c>
      <c r="L350" s="15">
        <f t="shared" si="11"/>
        <v>98.50935616872819</v>
      </c>
    </row>
    <row r="351" spans="1:12" ht="14.25" customHeight="1">
      <c r="A351" s="43" t="s">
        <v>26</v>
      </c>
      <c r="B351" s="202" t="s">
        <v>102</v>
      </c>
      <c r="C351" s="202"/>
      <c r="D351" s="44" t="s">
        <v>91</v>
      </c>
      <c r="E351" s="45"/>
      <c r="F351" s="36"/>
      <c r="G351" s="48">
        <f>G359+G361+G363+G369+G356+G365</f>
        <v>93174</v>
      </c>
      <c r="H351" s="105"/>
      <c r="I351" s="47">
        <f>I352+I356+I359+I361+I363+I369</f>
        <v>90188</v>
      </c>
      <c r="J351" s="131">
        <f>J359+J361+J363+J369+J356+J365+J352</f>
        <v>93843</v>
      </c>
      <c r="K351" s="144">
        <f>K352+K356+K359+K361+K363+K369</f>
        <v>92386</v>
      </c>
      <c r="L351" s="16">
        <f t="shared" si="11"/>
        <v>98.44740683908229</v>
      </c>
    </row>
    <row r="352" spans="1:12" ht="16.5" customHeight="1">
      <c r="A352" s="68" t="s">
        <v>62</v>
      </c>
      <c r="B352" s="50"/>
      <c r="C352" s="44" t="s">
        <v>102</v>
      </c>
      <c r="D352" s="44" t="s">
        <v>91</v>
      </c>
      <c r="E352" s="44" t="s">
        <v>89</v>
      </c>
      <c r="F352" s="44"/>
      <c r="G352" s="48"/>
      <c r="H352" s="105"/>
      <c r="I352" s="47">
        <f>I353</f>
        <v>0</v>
      </c>
      <c r="J352" s="131">
        <f>J353</f>
        <v>657</v>
      </c>
      <c r="K352" s="144">
        <f>K353</f>
        <v>653</v>
      </c>
      <c r="L352" s="16">
        <f t="shared" si="11"/>
        <v>99.39117199391173</v>
      </c>
    </row>
    <row r="353" spans="1:12" ht="16.5" customHeight="1">
      <c r="A353" s="51" t="s">
        <v>63</v>
      </c>
      <c r="B353" s="50"/>
      <c r="C353" s="44" t="s">
        <v>102</v>
      </c>
      <c r="D353" s="44" t="s">
        <v>91</v>
      </c>
      <c r="E353" s="44" t="s">
        <v>89</v>
      </c>
      <c r="F353" s="44" t="s">
        <v>43</v>
      </c>
      <c r="G353" s="48"/>
      <c r="H353" s="105"/>
      <c r="I353" s="47">
        <v>0</v>
      </c>
      <c r="J353" s="131">
        <v>657</v>
      </c>
      <c r="K353" s="144">
        <v>653</v>
      </c>
      <c r="L353" s="16">
        <f t="shared" si="11"/>
        <v>99.39117199391173</v>
      </c>
    </row>
    <row r="354" spans="1:12" ht="14.25" customHeight="1">
      <c r="A354" s="69" t="s">
        <v>239</v>
      </c>
      <c r="B354" s="82"/>
      <c r="C354" s="36"/>
      <c r="D354" s="36"/>
      <c r="E354" s="45"/>
      <c r="F354" s="36"/>
      <c r="G354" s="53">
        <v>1000</v>
      </c>
      <c r="H354" s="94"/>
      <c r="I354" s="54">
        <v>0</v>
      </c>
      <c r="J354" s="133">
        <v>10</v>
      </c>
      <c r="K354" s="146">
        <v>10</v>
      </c>
      <c r="L354" s="17">
        <f t="shared" si="11"/>
        <v>100</v>
      </c>
    </row>
    <row r="355" spans="1:12" ht="27" customHeight="1">
      <c r="A355" s="69" t="s">
        <v>240</v>
      </c>
      <c r="B355" s="82"/>
      <c r="C355" s="36"/>
      <c r="D355" s="36"/>
      <c r="E355" s="45"/>
      <c r="F355" s="36"/>
      <c r="G355" s="53"/>
      <c r="H355" s="94"/>
      <c r="I355" s="54">
        <v>0</v>
      </c>
      <c r="J355" s="133">
        <v>647</v>
      </c>
      <c r="K355" s="146">
        <v>643</v>
      </c>
      <c r="L355" s="17">
        <f t="shared" si="11"/>
        <v>99.38176197836167</v>
      </c>
    </row>
    <row r="356" spans="1:12" ht="18" customHeight="1">
      <c r="A356" s="92" t="s">
        <v>82</v>
      </c>
      <c r="B356" s="82"/>
      <c r="C356" s="44" t="s">
        <v>102</v>
      </c>
      <c r="D356" s="44" t="s">
        <v>91</v>
      </c>
      <c r="E356" s="35">
        <v>1020000</v>
      </c>
      <c r="F356" s="44"/>
      <c r="G356" s="48">
        <f>G357</f>
        <v>16666</v>
      </c>
      <c r="H356" s="105"/>
      <c r="I356" s="47">
        <f>I357</f>
        <v>14380</v>
      </c>
      <c r="J356" s="131">
        <f>J357</f>
        <v>14666</v>
      </c>
      <c r="K356" s="144">
        <f>K357</f>
        <v>14460</v>
      </c>
      <c r="L356" s="16">
        <f t="shared" si="11"/>
        <v>98.59539069957725</v>
      </c>
    </row>
    <row r="357" spans="1:12" ht="16.5" customHeight="1">
      <c r="A357" s="51" t="s">
        <v>110</v>
      </c>
      <c r="B357" s="82"/>
      <c r="C357" s="44" t="s">
        <v>102</v>
      </c>
      <c r="D357" s="44" t="s">
        <v>91</v>
      </c>
      <c r="E357" s="35">
        <v>1020000</v>
      </c>
      <c r="F357" s="44" t="s">
        <v>111</v>
      </c>
      <c r="G357" s="48">
        <v>16666</v>
      </c>
      <c r="H357" s="105"/>
      <c r="I357" s="47">
        <v>14380</v>
      </c>
      <c r="J357" s="131">
        <v>14666</v>
      </c>
      <c r="K357" s="144">
        <v>14460</v>
      </c>
      <c r="L357" s="16">
        <f t="shared" si="11"/>
        <v>98.59539069957725</v>
      </c>
    </row>
    <row r="358" spans="1:12" ht="14.25" customHeight="1" hidden="1">
      <c r="A358" s="69" t="s">
        <v>178</v>
      </c>
      <c r="B358" s="82"/>
      <c r="C358" s="44"/>
      <c r="D358" s="44"/>
      <c r="E358" s="35"/>
      <c r="F358" s="44"/>
      <c r="G358" s="56"/>
      <c r="H358" s="105"/>
      <c r="I358" s="47"/>
      <c r="J358" s="133"/>
      <c r="K358" s="146"/>
      <c r="L358" s="16" t="e">
        <f t="shared" si="11"/>
        <v>#DIV/0!</v>
      </c>
    </row>
    <row r="359" spans="1:12" ht="32.25" customHeight="1">
      <c r="A359" s="92" t="s">
        <v>56</v>
      </c>
      <c r="B359" s="201" t="s">
        <v>102</v>
      </c>
      <c r="C359" s="201"/>
      <c r="D359" s="44" t="s">
        <v>91</v>
      </c>
      <c r="E359" s="35">
        <v>4400000</v>
      </c>
      <c r="F359" s="36"/>
      <c r="G359" s="46">
        <f>G360</f>
        <v>43684</v>
      </c>
      <c r="H359" s="105"/>
      <c r="I359" s="47">
        <f>I360</f>
        <v>42984</v>
      </c>
      <c r="J359" s="131">
        <f>J360</f>
        <v>45546</v>
      </c>
      <c r="K359" s="144">
        <f>K360</f>
        <v>44466</v>
      </c>
      <c r="L359" s="16">
        <f t="shared" si="11"/>
        <v>97.6287709129232</v>
      </c>
    </row>
    <row r="360" spans="1:12" ht="16.5" customHeight="1">
      <c r="A360" s="51" t="s">
        <v>32</v>
      </c>
      <c r="B360" s="201" t="s">
        <v>102</v>
      </c>
      <c r="C360" s="201"/>
      <c r="D360" s="44" t="s">
        <v>91</v>
      </c>
      <c r="E360" s="35">
        <v>4400000</v>
      </c>
      <c r="F360" s="44" t="s">
        <v>48</v>
      </c>
      <c r="G360" s="46">
        <v>43684</v>
      </c>
      <c r="H360" s="105"/>
      <c r="I360" s="47">
        <v>42984</v>
      </c>
      <c r="J360" s="131">
        <v>45546</v>
      </c>
      <c r="K360" s="144">
        <v>44466</v>
      </c>
      <c r="L360" s="16">
        <f t="shared" si="11"/>
        <v>97.6287709129232</v>
      </c>
    </row>
    <row r="361" spans="1:12" ht="15.75" customHeight="1">
      <c r="A361" s="68" t="s">
        <v>57</v>
      </c>
      <c r="B361" s="201" t="s">
        <v>102</v>
      </c>
      <c r="C361" s="201"/>
      <c r="D361" s="44" t="s">
        <v>91</v>
      </c>
      <c r="E361" s="35">
        <v>4420000</v>
      </c>
      <c r="F361" s="44"/>
      <c r="G361" s="46">
        <f>G362</f>
        <v>19287</v>
      </c>
      <c r="H361" s="105"/>
      <c r="I361" s="47">
        <f>I362</f>
        <v>19287</v>
      </c>
      <c r="J361" s="131">
        <f>J362</f>
        <v>19437</v>
      </c>
      <c r="K361" s="144">
        <f>K362</f>
        <v>19271</v>
      </c>
      <c r="L361" s="16">
        <f t="shared" si="11"/>
        <v>99.14595873848845</v>
      </c>
    </row>
    <row r="362" spans="1:12" ht="16.5" customHeight="1">
      <c r="A362" s="51" t="s">
        <v>32</v>
      </c>
      <c r="B362" s="201" t="s">
        <v>102</v>
      </c>
      <c r="C362" s="201"/>
      <c r="D362" s="44" t="s">
        <v>91</v>
      </c>
      <c r="E362" s="35">
        <v>4420000</v>
      </c>
      <c r="F362" s="44" t="s">
        <v>48</v>
      </c>
      <c r="G362" s="46">
        <v>19287</v>
      </c>
      <c r="H362" s="105"/>
      <c r="I362" s="47">
        <v>19287</v>
      </c>
      <c r="J362" s="131">
        <v>19437</v>
      </c>
      <c r="K362" s="144">
        <v>19271</v>
      </c>
      <c r="L362" s="16">
        <f t="shared" si="11"/>
        <v>99.14595873848845</v>
      </c>
    </row>
    <row r="363" spans="1:12" ht="31.5" customHeight="1">
      <c r="A363" s="68" t="s">
        <v>109</v>
      </c>
      <c r="B363" s="44"/>
      <c r="C363" s="44" t="s">
        <v>102</v>
      </c>
      <c r="D363" s="44" t="s">
        <v>91</v>
      </c>
      <c r="E363" s="35">
        <v>4500000</v>
      </c>
      <c r="F363" s="44"/>
      <c r="G363" s="46">
        <f>G364</f>
        <v>11137</v>
      </c>
      <c r="H363" s="105"/>
      <c r="I363" s="47">
        <f>I364</f>
        <v>11137</v>
      </c>
      <c r="J363" s="131">
        <f>J364</f>
        <v>11137</v>
      </c>
      <c r="K363" s="144">
        <f>K364</f>
        <v>11137</v>
      </c>
      <c r="L363" s="16">
        <f t="shared" si="11"/>
        <v>100</v>
      </c>
    </row>
    <row r="364" spans="1:12" ht="33.75" customHeight="1">
      <c r="A364" s="72" t="s">
        <v>147</v>
      </c>
      <c r="B364" s="44"/>
      <c r="C364" s="44" t="s">
        <v>102</v>
      </c>
      <c r="D364" s="44" t="s">
        <v>91</v>
      </c>
      <c r="E364" s="35">
        <v>4500000</v>
      </c>
      <c r="F364" s="44" t="s">
        <v>148</v>
      </c>
      <c r="G364" s="46">
        <v>11137</v>
      </c>
      <c r="H364" s="105"/>
      <c r="I364" s="47">
        <v>11137</v>
      </c>
      <c r="J364" s="131">
        <v>11137</v>
      </c>
      <c r="K364" s="144">
        <v>11137</v>
      </c>
      <c r="L364" s="16">
        <f t="shared" si="11"/>
        <v>100</v>
      </c>
    </row>
    <row r="365" spans="1:12" ht="16.5" customHeight="1" hidden="1">
      <c r="A365" s="68" t="s">
        <v>191</v>
      </c>
      <c r="B365" s="44"/>
      <c r="C365" s="44" t="s">
        <v>102</v>
      </c>
      <c r="D365" s="44" t="s">
        <v>91</v>
      </c>
      <c r="E365" s="35">
        <v>5220000</v>
      </c>
      <c r="F365" s="44"/>
      <c r="G365" s="46">
        <f>G366</f>
        <v>0</v>
      </c>
      <c r="H365" s="105"/>
      <c r="I365" s="47"/>
      <c r="J365" s="131">
        <f>J366</f>
        <v>0</v>
      </c>
      <c r="K365" s="144"/>
      <c r="L365" s="16" t="e">
        <f t="shared" si="11"/>
        <v>#DIV/0!</v>
      </c>
    </row>
    <row r="366" spans="1:12" ht="32.25" customHeight="1" hidden="1">
      <c r="A366" s="68" t="s">
        <v>192</v>
      </c>
      <c r="B366" s="44"/>
      <c r="C366" s="44" t="s">
        <v>102</v>
      </c>
      <c r="D366" s="44" t="s">
        <v>91</v>
      </c>
      <c r="E366" s="35">
        <v>5220800</v>
      </c>
      <c r="F366" s="44"/>
      <c r="G366" s="46">
        <f>G367</f>
        <v>0</v>
      </c>
      <c r="H366" s="105"/>
      <c r="I366" s="47"/>
      <c r="J366" s="131">
        <f>J367</f>
        <v>0</v>
      </c>
      <c r="K366" s="144"/>
      <c r="L366" s="16" t="e">
        <f t="shared" si="11"/>
        <v>#DIV/0!</v>
      </c>
    </row>
    <row r="367" spans="1:12" ht="33" customHeight="1" hidden="1">
      <c r="A367" s="72" t="s">
        <v>147</v>
      </c>
      <c r="B367" s="44"/>
      <c r="C367" s="44" t="s">
        <v>102</v>
      </c>
      <c r="D367" s="44" t="s">
        <v>91</v>
      </c>
      <c r="E367" s="35">
        <v>5220800</v>
      </c>
      <c r="F367" s="44" t="s">
        <v>148</v>
      </c>
      <c r="G367" s="46"/>
      <c r="H367" s="105"/>
      <c r="I367" s="47"/>
      <c r="J367" s="131"/>
      <c r="K367" s="144"/>
      <c r="L367" s="16" t="e">
        <f t="shared" si="11"/>
        <v>#DIV/0!</v>
      </c>
    </row>
    <row r="368" spans="1:12" ht="27" customHeight="1" hidden="1">
      <c r="A368" s="52" t="s">
        <v>204</v>
      </c>
      <c r="B368" s="44"/>
      <c r="C368" s="44"/>
      <c r="D368" s="44"/>
      <c r="E368" s="35"/>
      <c r="F368" s="44"/>
      <c r="G368" s="53"/>
      <c r="H368" s="105"/>
      <c r="I368" s="47"/>
      <c r="J368" s="133"/>
      <c r="K368" s="146"/>
      <c r="L368" s="16" t="e">
        <f t="shared" si="11"/>
        <v>#DIV/0!</v>
      </c>
    </row>
    <row r="369" spans="1:12" ht="18" customHeight="1">
      <c r="A369" s="59" t="s">
        <v>210</v>
      </c>
      <c r="B369" s="201" t="s">
        <v>102</v>
      </c>
      <c r="C369" s="201"/>
      <c r="D369" s="44" t="s">
        <v>91</v>
      </c>
      <c r="E369" s="35">
        <v>7950000</v>
      </c>
      <c r="F369" s="44"/>
      <c r="G369" s="46">
        <f>G371</f>
        <v>2400</v>
      </c>
      <c r="H369" s="105"/>
      <c r="I369" s="47">
        <f>I370</f>
        <v>2400</v>
      </c>
      <c r="J369" s="131">
        <f>J371</f>
        <v>2400</v>
      </c>
      <c r="K369" s="144">
        <f>K370</f>
        <v>2399</v>
      </c>
      <c r="L369" s="16">
        <f t="shared" si="11"/>
        <v>99.95833333333334</v>
      </c>
    </row>
    <row r="370" spans="1:12" ht="32.25" customHeight="1">
      <c r="A370" s="59" t="s">
        <v>303</v>
      </c>
      <c r="B370" s="44"/>
      <c r="C370" s="44" t="s">
        <v>102</v>
      </c>
      <c r="D370" s="44" t="s">
        <v>91</v>
      </c>
      <c r="E370" s="35">
        <v>7950100</v>
      </c>
      <c r="F370" s="44"/>
      <c r="G370" s="46">
        <f>G371</f>
        <v>2400</v>
      </c>
      <c r="H370" s="105"/>
      <c r="I370" s="47">
        <f>I371</f>
        <v>2400</v>
      </c>
      <c r="J370" s="131">
        <f>J371</f>
        <v>2400</v>
      </c>
      <c r="K370" s="144">
        <f>K371</f>
        <v>2399</v>
      </c>
      <c r="L370" s="16">
        <f t="shared" si="11"/>
        <v>99.95833333333334</v>
      </c>
    </row>
    <row r="371" spans="1:12" ht="33" customHeight="1">
      <c r="A371" s="72" t="s">
        <v>147</v>
      </c>
      <c r="B371" s="201" t="s">
        <v>102</v>
      </c>
      <c r="C371" s="201"/>
      <c r="D371" s="44" t="s">
        <v>91</v>
      </c>
      <c r="E371" s="101">
        <v>7950100</v>
      </c>
      <c r="F371" s="44" t="s">
        <v>148</v>
      </c>
      <c r="G371" s="46">
        <v>2400</v>
      </c>
      <c r="H371" s="105"/>
      <c r="I371" s="47">
        <v>2400</v>
      </c>
      <c r="J371" s="131">
        <v>2400</v>
      </c>
      <c r="K371" s="144">
        <v>2399</v>
      </c>
      <c r="L371" s="16">
        <f t="shared" si="11"/>
        <v>99.95833333333334</v>
      </c>
    </row>
    <row r="372" spans="1:12" ht="12" customHeight="1">
      <c r="A372" s="72"/>
      <c r="B372" s="44"/>
      <c r="C372" s="44"/>
      <c r="D372" s="44"/>
      <c r="E372" s="35"/>
      <c r="F372" s="44"/>
      <c r="G372" s="46"/>
      <c r="H372" s="105"/>
      <c r="I372" s="47"/>
      <c r="J372" s="131"/>
      <c r="K372" s="144"/>
      <c r="L372" s="16"/>
    </row>
    <row r="373" spans="1:12" ht="25.5" customHeight="1">
      <c r="A373" s="57" t="s">
        <v>112</v>
      </c>
      <c r="B373" s="44"/>
      <c r="C373" s="44" t="s">
        <v>102</v>
      </c>
      <c r="D373" s="44" t="s">
        <v>95</v>
      </c>
      <c r="E373" s="35"/>
      <c r="F373" s="44"/>
      <c r="G373" s="46">
        <f>G374+G376</f>
        <v>3900</v>
      </c>
      <c r="H373" s="105"/>
      <c r="I373" s="47">
        <f>I374</f>
        <v>3900</v>
      </c>
      <c r="J373" s="131">
        <f>J374+J376</f>
        <v>3900</v>
      </c>
      <c r="K373" s="144">
        <f>K374</f>
        <v>3900</v>
      </c>
      <c r="L373" s="16">
        <f t="shared" si="11"/>
        <v>100</v>
      </c>
    </row>
    <row r="374" spans="1:12" ht="16.5" customHeight="1">
      <c r="A374" s="172" t="s">
        <v>50</v>
      </c>
      <c r="B374" s="173"/>
      <c r="C374" s="44" t="s">
        <v>102</v>
      </c>
      <c r="D374" s="44" t="s">
        <v>95</v>
      </c>
      <c r="E374" s="44" t="s">
        <v>86</v>
      </c>
      <c r="F374" s="44"/>
      <c r="G374" s="46">
        <f>G375</f>
        <v>3900</v>
      </c>
      <c r="H374" s="105"/>
      <c r="I374" s="47">
        <f>I375</f>
        <v>3900</v>
      </c>
      <c r="J374" s="131">
        <f>J375</f>
        <v>3900</v>
      </c>
      <c r="K374" s="144">
        <f>K375</f>
        <v>3900</v>
      </c>
      <c r="L374" s="16">
        <f t="shared" si="11"/>
        <v>100</v>
      </c>
    </row>
    <row r="375" spans="1:12" ht="16.5" customHeight="1">
      <c r="A375" s="51" t="s">
        <v>51</v>
      </c>
      <c r="B375" s="113"/>
      <c r="C375" s="44" t="s">
        <v>102</v>
      </c>
      <c r="D375" s="44" t="s">
        <v>95</v>
      </c>
      <c r="E375" s="44" t="s">
        <v>86</v>
      </c>
      <c r="F375" s="44" t="s">
        <v>38</v>
      </c>
      <c r="G375" s="46">
        <v>3900</v>
      </c>
      <c r="H375" s="105"/>
      <c r="I375" s="47">
        <v>3900</v>
      </c>
      <c r="J375" s="131">
        <v>3900</v>
      </c>
      <c r="K375" s="144">
        <v>3900</v>
      </c>
      <c r="L375" s="16">
        <f t="shared" si="11"/>
        <v>100</v>
      </c>
    </row>
    <row r="376" spans="1:12" ht="16.5" customHeight="1" hidden="1">
      <c r="A376" s="59" t="s">
        <v>210</v>
      </c>
      <c r="B376" s="113"/>
      <c r="C376" s="44" t="s">
        <v>102</v>
      </c>
      <c r="D376" s="44" t="s">
        <v>95</v>
      </c>
      <c r="E376" s="44" t="s">
        <v>214</v>
      </c>
      <c r="F376" s="44"/>
      <c r="G376" s="46">
        <f>G377</f>
        <v>0</v>
      </c>
      <c r="H376" s="105"/>
      <c r="I376" s="47"/>
      <c r="J376" s="132"/>
      <c r="K376" s="145"/>
      <c r="L376" s="16" t="e">
        <f t="shared" si="11"/>
        <v>#DIV/0!</v>
      </c>
    </row>
    <row r="377" spans="1:12" ht="32.25" customHeight="1" hidden="1">
      <c r="A377" s="59" t="s">
        <v>172</v>
      </c>
      <c r="B377" s="113"/>
      <c r="C377" s="44" t="s">
        <v>102</v>
      </c>
      <c r="D377" s="44" t="s">
        <v>95</v>
      </c>
      <c r="E377" s="44" t="s">
        <v>215</v>
      </c>
      <c r="F377" s="44"/>
      <c r="G377" s="46">
        <f>G378</f>
        <v>0</v>
      </c>
      <c r="H377" s="105"/>
      <c r="I377" s="47"/>
      <c r="J377" s="132"/>
      <c r="K377" s="145"/>
      <c r="L377" s="16" t="e">
        <f t="shared" si="11"/>
        <v>#DIV/0!</v>
      </c>
    </row>
    <row r="378" spans="1:12" ht="32.25" customHeight="1" hidden="1">
      <c r="A378" s="72" t="s">
        <v>147</v>
      </c>
      <c r="B378" s="113"/>
      <c r="C378" s="44" t="s">
        <v>102</v>
      </c>
      <c r="D378" s="44" t="s">
        <v>95</v>
      </c>
      <c r="E378" s="44" t="s">
        <v>215</v>
      </c>
      <c r="F378" s="44" t="s">
        <v>148</v>
      </c>
      <c r="G378" s="46">
        <v>0</v>
      </c>
      <c r="H378" s="105"/>
      <c r="I378" s="47"/>
      <c r="J378" s="132"/>
      <c r="K378" s="145"/>
      <c r="L378" s="16" t="e">
        <f t="shared" si="11"/>
        <v>#DIV/0!</v>
      </c>
    </row>
    <row r="379" spans="1:12" ht="12" customHeight="1">
      <c r="A379" s="51"/>
      <c r="B379" s="82"/>
      <c r="C379" s="44"/>
      <c r="D379" s="44"/>
      <c r="E379" s="35"/>
      <c r="F379" s="44"/>
      <c r="G379" s="48"/>
      <c r="H379" s="105"/>
      <c r="I379" s="47"/>
      <c r="J379" s="132"/>
      <c r="K379" s="145"/>
      <c r="L379" s="16"/>
    </row>
    <row r="380" spans="1:12" ht="15" customHeight="1">
      <c r="A380" s="77" t="s">
        <v>27</v>
      </c>
      <c r="B380" s="203" t="s">
        <v>100</v>
      </c>
      <c r="C380" s="203"/>
      <c r="D380" s="34"/>
      <c r="E380" s="99"/>
      <c r="F380" s="100"/>
      <c r="G380" s="40">
        <f>G381+G417+G433</f>
        <v>683952</v>
      </c>
      <c r="H380" s="40">
        <f>H381+H417+H433</f>
        <v>0</v>
      </c>
      <c r="I380" s="90">
        <f>I381+I417+I433</f>
        <v>618561</v>
      </c>
      <c r="J380" s="130">
        <f>J381+J417+J433</f>
        <v>753616</v>
      </c>
      <c r="K380" s="143">
        <f>K381+K417+K433</f>
        <v>725460</v>
      </c>
      <c r="L380" s="15">
        <f t="shared" si="11"/>
        <v>96.26387974777606</v>
      </c>
    </row>
    <row r="381" spans="1:12" ht="14.25" customHeight="1">
      <c r="A381" s="43" t="s">
        <v>5</v>
      </c>
      <c r="B381" s="201" t="s">
        <v>100</v>
      </c>
      <c r="C381" s="201"/>
      <c r="D381" s="44" t="s">
        <v>91</v>
      </c>
      <c r="E381" s="45"/>
      <c r="F381" s="36"/>
      <c r="G381" s="48">
        <f>G385+G390+G392+G394+G396+G398+G400+G406+G408</f>
        <v>607200</v>
      </c>
      <c r="H381" s="48">
        <f>H385+H390+H392+H394+H396+H398+H400+H406+H408</f>
        <v>0</v>
      </c>
      <c r="I381" s="91">
        <f>I382+I385+I390+I392+I394+I396+I398+I400+I406+I408</f>
        <v>552834</v>
      </c>
      <c r="J381" s="131">
        <f>J385+J390+J392+J394+J396+J398+J400+J406+J408+J382</f>
        <v>674147</v>
      </c>
      <c r="K381" s="144">
        <f>K382+K385+K390+K392+K394+K396+K398+K400+K406+K408</f>
        <v>650864</v>
      </c>
      <c r="L381" s="16">
        <f t="shared" si="11"/>
        <v>96.54630221598553</v>
      </c>
    </row>
    <row r="382" spans="1:12" ht="16.5" customHeight="1">
      <c r="A382" s="68" t="s">
        <v>62</v>
      </c>
      <c r="B382" s="67"/>
      <c r="C382" s="44" t="s">
        <v>100</v>
      </c>
      <c r="D382" s="44" t="s">
        <v>91</v>
      </c>
      <c r="E382" s="44" t="s">
        <v>89</v>
      </c>
      <c r="F382" s="44"/>
      <c r="G382" s="48"/>
      <c r="H382" s="48"/>
      <c r="I382" s="91">
        <f>I383</f>
        <v>0</v>
      </c>
      <c r="J382" s="131">
        <f>J383</f>
        <v>2114</v>
      </c>
      <c r="K382" s="144">
        <f>K383</f>
        <v>2112</v>
      </c>
      <c r="L382" s="16">
        <f t="shared" si="11"/>
        <v>99.90539262062441</v>
      </c>
    </row>
    <row r="383" spans="1:12" ht="17.25" customHeight="1">
      <c r="A383" s="51" t="s">
        <v>63</v>
      </c>
      <c r="B383" s="50"/>
      <c r="C383" s="44" t="s">
        <v>100</v>
      </c>
      <c r="D383" s="44" t="s">
        <v>91</v>
      </c>
      <c r="E383" s="44" t="s">
        <v>89</v>
      </c>
      <c r="F383" s="44" t="s">
        <v>43</v>
      </c>
      <c r="G383" s="48"/>
      <c r="H383" s="48"/>
      <c r="I383" s="91">
        <v>0</v>
      </c>
      <c r="J383" s="131">
        <v>2114</v>
      </c>
      <c r="K383" s="144">
        <v>2112</v>
      </c>
      <c r="L383" s="16">
        <f t="shared" si="11"/>
        <v>99.90539262062441</v>
      </c>
    </row>
    <row r="384" spans="1:12" ht="31.5" customHeight="1">
      <c r="A384" s="69" t="s">
        <v>361</v>
      </c>
      <c r="B384" s="50"/>
      <c r="C384" s="44"/>
      <c r="D384" s="44"/>
      <c r="E384" s="44"/>
      <c r="F384" s="44"/>
      <c r="G384" s="48"/>
      <c r="H384" s="48"/>
      <c r="I384" s="86">
        <v>0</v>
      </c>
      <c r="J384" s="133">
        <v>2114</v>
      </c>
      <c r="K384" s="146">
        <v>2112</v>
      </c>
      <c r="L384" s="17">
        <f t="shared" si="11"/>
        <v>99.90539262062441</v>
      </c>
    </row>
    <row r="385" spans="1:12" ht="17.25" customHeight="1">
      <c r="A385" s="92" t="s">
        <v>82</v>
      </c>
      <c r="B385" s="82"/>
      <c r="C385" s="44" t="s">
        <v>100</v>
      </c>
      <c r="D385" s="44" t="s">
        <v>91</v>
      </c>
      <c r="E385" s="35">
        <v>1020000</v>
      </c>
      <c r="F385" s="44"/>
      <c r="G385" s="48">
        <f>G386</f>
        <v>41700</v>
      </c>
      <c r="H385" s="105"/>
      <c r="I385" s="47">
        <f>I386</f>
        <v>24700</v>
      </c>
      <c r="J385" s="131">
        <f>J386</f>
        <v>53484</v>
      </c>
      <c r="K385" s="144">
        <f>K386</f>
        <v>53484</v>
      </c>
      <c r="L385" s="16">
        <f t="shared" si="11"/>
        <v>100</v>
      </c>
    </row>
    <row r="386" spans="1:12" ht="18" customHeight="1">
      <c r="A386" s="51" t="s">
        <v>110</v>
      </c>
      <c r="B386" s="82"/>
      <c r="C386" s="44" t="s">
        <v>100</v>
      </c>
      <c r="D386" s="44" t="s">
        <v>91</v>
      </c>
      <c r="E386" s="35">
        <v>1020000</v>
      </c>
      <c r="F386" s="44" t="s">
        <v>111</v>
      </c>
      <c r="G386" s="48">
        <v>41700</v>
      </c>
      <c r="H386" s="105"/>
      <c r="I386" s="47">
        <v>24700</v>
      </c>
      <c r="J386" s="131">
        <v>53484</v>
      </c>
      <c r="K386" s="144">
        <v>53484</v>
      </c>
      <c r="L386" s="16">
        <f t="shared" si="11"/>
        <v>100</v>
      </c>
    </row>
    <row r="387" spans="1:12" ht="29.25" customHeight="1">
      <c r="A387" s="69" t="s">
        <v>264</v>
      </c>
      <c r="B387" s="111"/>
      <c r="C387" s="36"/>
      <c r="D387" s="36"/>
      <c r="E387" s="45"/>
      <c r="F387" s="36"/>
      <c r="G387" s="53">
        <v>9500</v>
      </c>
      <c r="H387" s="105"/>
      <c r="I387" s="54">
        <v>0</v>
      </c>
      <c r="J387" s="133">
        <v>9500</v>
      </c>
      <c r="K387" s="146">
        <v>9500</v>
      </c>
      <c r="L387" s="17">
        <f t="shared" si="11"/>
        <v>100</v>
      </c>
    </row>
    <row r="388" spans="1:12" ht="14.25" customHeight="1" hidden="1">
      <c r="A388" s="69" t="s">
        <v>203</v>
      </c>
      <c r="B388" s="111"/>
      <c r="C388" s="36"/>
      <c r="D388" s="36"/>
      <c r="E388" s="45"/>
      <c r="F388" s="36"/>
      <c r="G388" s="53"/>
      <c r="H388" s="105"/>
      <c r="I388" s="47"/>
      <c r="J388" s="133"/>
      <c r="K388" s="146"/>
      <c r="L388" s="16" t="e">
        <f t="shared" si="11"/>
        <v>#DIV/0!</v>
      </c>
    </row>
    <row r="389" spans="1:12" ht="27.75" customHeight="1" hidden="1">
      <c r="A389" s="69" t="s">
        <v>216</v>
      </c>
      <c r="B389" s="111"/>
      <c r="C389" s="36"/>
      <c r="D389" s="36"/>
      <c r="E389" s="45"/>
      <c r="F389" s="36"/>
      <c r="G389" s="53"/>
      <c r="H389" s="105"/>
      <c r="I389" s="47"/>
      <c r="J389" s="133"/>
      <c r="K389" s="146"/>
      <c r="L389" s="16" t="e">
        <f t="shared" si="11"/>
        <v>#DIV/0!</v>
      </c>
    </row>
    <row r="390" spans="1:12" ht="16.5" customHeight="1">
      <c r="A390" s="92" t="s">
        <v>31</v>
      </c>
      <c r="B390" s="201" t="s">
        <v>100</v>
      </c>
      <c r="C390" s="201"/>
      <c r="D390" s="44" t="s">
        <v>91</v>
      </c>
      <c r="E390" s="35">
        <v>4700000</v>
      </c>
      <c r="F390" s="36"/>
      <c r="G390" s="46">
        <f>G391</f>
        <v>161784</v>
      </c>
      <c r="H390" s="105"/>
      <c r="I390" s="47">
        <f>I391</f>
        <v>161784</v>
      </c>
      <c r="J390" s="131">
        <f>J391</f>
        <v>159656</v>
      </c>
      <c r="K390" s="144">
        <f>K391</f>
        <v>159257</v>
      </c>
      <c r="L390" s="16">
        <f t="shared" si="11"/>
        <v>99.75008768853034</v>
      </c>
    </row>
    <row r="391" spans="1:12" ht="17.25" customHeight="1">
      <c r="A391" s="51" t="s">
        <v>32</v>
      </c>
      <c r="B391" s="201" t="s">
        <v>100</v>
      </c>
      <c r="C391" s="201"/>
      <c r="D391" s="44" t="s">
        <v>91</v>
      </c>
      <c r="E391" s="35">
        <v>4700000</v>
      </c>
      <c r="F391" s="44">
        <v>327</v>
      </c>
      <c r="G391" s="46">
        <v>161784</v>
      </c>
      <c r="H391" s="105"/>
      <c r="I391" s="47">
        <v>161784</v>
      </c>
      <c r="J391" s="131">
        <v>159656</v>
      </c>
      <c r="K391" s="144">
        <v>159257</v>
      </c>
      <c r="L391" s="16">
        <f t="shared" si="11"/>
        <v>99.75008768853034</v>
      </c>
    </row>
    <row r="392" spans="1:12" ht="16.5" customHeight="1">
      <c r="A392" s="68" t="s">
        <v>33</v>
      </c>
      <c r="B392" s="201" t="s">
        <v>100</v>
      </c>
      <c r="C392" s="201"/>
      <c r="D392" s="44" t="s">
        <v>91</v>
      </c>
      <c r="E392" s="35">
        <v>4710000</v>
      </c>
      <c r="F392" s="44"/>
      <c r="G392" s="46">
        <f>G393</f>
        <v>58744</v>
      </c>
      <c r="H392" s="105"/>
      <c r="I392" s="47">
        <f>I393</f>
        <v>58744</v>
      </c>
      <c r="J392" s="131">
        <f>J393</f>
        <v>60396</v>
      </c>
      <c r="K392" s="144">
        <f>K393</f>
        <v>59983</v>
      </c>
      <c r="L392" s="16">
        <f t="shared" si="11"/>
        <v>99.31617987946223</v>
      </c>
    </row>
    <row r="393" spans="1:12" ht="17.25" customHeight="1">
      <c r="A393" s="51" t="s">
        <v>32</v>
      </c>
      <c r="B393" s="201" t="s">
        <v>100</v>
      </c>
      <c r="C393" s="201"/>
      <c r="D393" s="44" t="s">
        <v>91</v>
      </c>
      <c r="E393" s="35">
        <v>4710000</v>
      </c>
      <c r="F393" s="44">
        <v>327</v>
      </c>
      <c r="G393" s="46">
        <v>58744</v>
      </c>
      <c r="H393" s="105"/>
      <c r="I393" s="47">
        <v>58744</v>
      </c>
      <c r="J393" s="131">
        <v>60396</v>
      </c>
      <c r="K393" s="144">
        <v>59983</v>
      </c>
      <c r="L393" s="16">
        <f t="shared" si="11"/>
        <v>99.31617987946223</v>
      </c>
    </row>
    <row r="394" spans="1:12" ht="15.75" customHeight="1">
      <c r="A394" s="68" t="s">
        <v>34</v>
      </c>
      <c r="B394" s="201" t="s">
        <v>100</v>
      </c>
      <c r="C394" s="201"/>
      <c r="D394" s="44" t="s">
        <v>91</v>
      </c>
      <c r="E394" s="35">
        <v>4760000</v>
      </c>
      <c r="F394" s="44"/>
      <c r="G394" s="46">
        <f>G395</f>
        <v>20679</v>
      </c>
      <c r="H394" s="105"/>
      <c r="I394" s="47">
        <f>I395</f>
        <v>20679</v>
      </c>
      <c r="J394" s="131">
        <f>J395</f>
        <v>19189</v>
      </c>
      <c r="K394" s="144">
        <f>K395</f>
        <v>19169</v>
      </c>
      <c r="L394" s="16">
        <f t="shared" si="11"/>
        <v>99.8957736203033</v>
      </c>
    </row>
    <row r="395" spans="1:12" ht="16.5" customHeight="1">
      <c r="A395" s="51" t="s">
        <v>32</v>
      </c>
      <c r="B395" s="201" t="s">
        <v>100</v>
      </c>
      <c r="C395" s="201"/>
      <c r="D395" s="44" t="s">
        <v>91</v>
      </c>
      <c r="E395" s="35">
        <v>4760000</v>
      </c>
      <c r="F395" s="44">
        <v>327</v>
      </c>
      <c r="G395" s="46">
        <v>20679</v>
      </c>
      <c r="H395" s="105"/>
      <c r="I395" s="47">
        <v>20679</v>
      </c>
      <c r="J395" s="131">
        <v>19189</v>
      </c>
      <c r="K395" s="144">
        <v>19169</v>
      </c>
      <c r="L395" s="16">
        <f t="shared" si="11"/>
        <v>99.8957736203033</v>
      </c>
    </row>
    <row r="396" spans="1:12" ht="17.25" customHeight="1">
      <c r="A396" s="68" t="s">
        <v>35</v>
      </c>
      <c r="B396" s="201" t="s">
        <v>100</v>
      </c>
      <c r="C396" s="201"/>
      <c r="D396" s="44" t="s">
        <v>91</v>
      </c>
      <c r="E396" s="35">
        <v>4770000</v>
      </c>
      <c r="F396" s="44"/>
      <c r="G396" s="46">
        <f>G397</f>
        <v>153761</v>
      </c>
      <c r="H396" s="105"/>
      <c r="I396" s="47">
        <f>I397</f>
        <v>153761</v>
      </c>
      <c r="J396" s="131">
        <f>J397</f>
        <v>153331</v>
      </c>
      <c r="K396" s="144">
        <f>K397</f>
        <v>153331</v>
      </c>
      <c r="L396" s="16">
        <f t="shared" si="11"/>
        <v>100</v>
      </c>
    </row>
    <row r="397" spans="1:12" ht="16.5" customHeight="1">
      <c r="A397" s="51" t="s">
        <v>32</v>
      </c>
      <c r="B397" s="201" t="s">
        <v>100</v>
      </c>
      <c r="C397" s="201"/>
      <c r="D397" s="44" t="s">
        <v>91</v>
      </c>
      <c r="E397" s="35">
        <v>4770000</v>
      </c>
      <c r="F397" s="44">
        <v>327</v>
      </c>
      <c r="G397" s="46">
        <v>153761</v>
      </c>
      <c r="H397" s="105"/>
      <c r="I397" s="47">
        <v>153761</v>
      </c>
      <c r="J397" s="131">
        <v>153331</v>
      </c>
      <c r="K397" s="144">
        <v>153331</v>
      </c>
      <c r="L397" s="16">
        <f t="shared" si="11"/>
        <v>100</v>
      </c>
    </row>
    <row r="398" spans="1:12" ht="16.5" customHeight="1">
      <c r="A398" s="68" t="s">
        <v>167</v>
      </c>
      <c r="B398" s="82"/>
      <c r="C398" s="44" t="s">
        <v>100</v>
      </c>
      <c r="D398" s="44" t="s">
        <v>91</v>
      </c>
      <c r="E398" s="35">
        <v>4860000</v>
      </c>
      <c r="F398" s="44"/>
      <c r="G398" s="46">
        <f>G399</f>
        <v>40502</v>
      </c>
      <c r="H398" s="105"/>
      <c r="I398" s="47">
        <f>I399</f>
        <v>40502</v>
      </c>
      <c r="J398" s="131">
        <f>J399</f>
        <v>43574</v>
      </c>
      <c r="K398" s="144">
        <f>K399</f>
        <v>43555</v>
      </c>
      <c r="L398" s="16">
        <f t="shared" si="11"/>
        <v>99.95639601597283</v>
      </c>
    </row>
    <row r="399" spans="1:12" ht="16.5" customHeight="1">
      <c r="A399" s="51" t="s">
        <v>32</v>
      </c>
      <c r="B399" s="82"/>
      <c r="C399" s="44" t="s">
        <v>100</v>
      </c>
      <c r="D399" s="44" t="s">
        <v>91</v>
      </c>
      <c r="E399" s="35">
        <v>4860000</v>
      </c>
      <c r="F399" s="44" t="s">
        <v>48</v>
      </c>
      <c r="G399" s="46">
        <v>40502</v>
      </c>
      <c r="H399" s="105"/>
      <c r="I399" s="47">
        <v>40502</v>
      </c>
      <c r="J399" s="131">
        <v>43574</v>
      </c>
      <c r="K399" s="144">
        <v>43555</v>
      </c>
      <c r="L399" s="16">
        <f t="shared" si="11"/>
        <v>99.95639601597283</v>
      </c>
    </row>
    <row r="400" spans="1:12" ht="16.5" customHeight="1">
      <c r="A400" s="59" t="s">
        <v>193</v>
      </c>
      <c r="B400" s="44"/>
      <c r="C400" s="44" t="s">
        <v>100</v>
      </c>
      <c r="D400" s="44" t="s">
        <v>91</v>
      </c>
      <c r="E400" s="35">
        <v>5200000</v>
      </c>
      <c r="F400" s="44"/>
      <c r="G400" s="46">
        <f>G404</f>
        <v>37366</v>
      </c>
      <c r="H400" s="46">
        <f>H404</f>
        <v>0</v>
      </c>
      <c r="I400" s="91">
        <f>I401+I402+I404</f>
        <v>0</v>
      </c>
      <c r="J400" s="131">
        <f>J404+J402+J401</f>
        <v>89739</v>
      </c>
      <c r="K400" s="144">
        <f>K401+K402+K404</f>
        <v>68205</v>
      </c>
      <c r="L400" s="16">
        <f t="shared" si="11"/>
        <v>76.00374419148865</v>
      </c>
    </row>
    <row r="401" spans="1:12" ht="32.25" customHeight="1">
      <c r="A401" s="51" t="s">
        <v>330</v>
      </c>
      <c r="B401" s="44"/>
      <c r="C401" s="44" t="s">
        <v>100</v>
      </c>
      <c r="D401" s="44" t="s">
        <v>91</v>
      </c>
      <c r="E401" s="35">
        <v>5200000</v>
      </c>
      <c r="F401" s="44" t="s">
        <v>331</v>
      </c>
      <c r="G401" s="46"/>
      <c r="H401" s="46"/>
      <c r="I401" s="91">
        <v>0</v>
      </c>
      <c r="J401" s="131">
        <v>98</v>
      </c>
      <c r="K401" s="144">
        <v>98</v>
      </c>
      <c r="L401" s="16">
        <f aca="true" t="shared" si="12" ref="L401:L464">K401/J401*100</f>
        <v>100</v>
      </c>
    </row>
    <row r="402" spans="1:12" ht="33.75" customHeight="1">
      <c r="A402" s="63" t="s">
        <v>355</v>
      </c>
      <c r="B402" s="44"/>
      <c r="C402" s="44" t="s">
        <v>100</v>
      </c>
      <c r="D402" s="44" t="s">
        <v>91</v>
      </c>
      <c r="E402" s="35">
        <v>5200000</v>
      </c>
      <c r="F402" s="44" t="s">
        <v>356</v>
      </c>
      <c r="G402" s="46"/>
      <c r="H402" s="46"/>
      <c r="I402" s="91">
        <v>0</v>
      </c>
      <c r="J402" s="131">
        <v>56578</v>
      </c>
      <c r="K402" s="144">
        <v>44400</v>
      </c>
      <c r="L402" s="16">
        <f t="shared" si="12"/>
        <v>78.47573261691824</v>
      </c>
    </row>
    <row r="403" spans="1:12" ht="29.25" customHeight="1">
      <c r="A403" s="52" t="s">
        <v>360</v>
      </c>
      <c r="B403" s="74"/>
      <c r="C403" s="74"/>
      <c r="D403" s="74"/>
      <c r="E403" s="84"/>
      <c r="F403" s="74"/>
      <c r="G403" s="75"/>
      <c r="H403" s="75"/>
      <c r="I403" s="54">
        <v>0</v>
      </c>
      <c r="J403" s="136">
        <v>56578</v>
      </c>
      <c r="K403" s="146">
        <v>44400</v>
      </c>
      <c r="L403" s="17">
        <f t="shared" si="12"/>
        <v>78.47573261691824</v>
      </c>
    </row>
    <row r="404" spans="1:12" ht="50.25" customHeight="1">
      <c r="A404" s="51" t="s">
        <v>304</v>
      </c>
      <c r="B404" s="44"/>
      <c r="C404" s="44" t="s">
        <v>100</v>
      </c>
      <c r="D404" s="44" t="s">
        <v>91</v>
      </c>
      <c r="E404" s="35">
        <v>5200000</v>
      </c>
      <c r="F404" s="44" t="s">
        <v>226</v>
      </c>
      <c r="G404" s="46">
        <v>37366</v>
      </c>
      <c r="H404" s="105"/>
      <c r="I404" s="47">
        <v>0</v>
      </c>
      <c r="J404" s="131">
        <v>33063</v>
      </c>
      <c r="K404" s="144">
        <v>23707</v>
      </c>
      <c r="L404" s="16">
        <f t="shared" si="12"/>
        <v>71.70250733448266</v>
      </c>
    </row>
    <row r="405" spans="1:12" ht="40.5" customHeight="1">
      <c r="A405" s="69" t="s">
        <v>324</v>
      </c>
      <c r="B405" s="44"/>
      <c r="C405" s="36"/>
      <c r="D405" s="36"/>
      <c r="E405" s="45"/>
      <c r="F405" s="36"/>
      <c r="G405" s="53">
        <v>32961</v>
      </c>
      <c r="H405" s="104"/>
      <c r="I405" s="54">
        <v>0</v>
      </c>
      <c r="J405" s="133">
        <v>28658</v>
      </c>
      <c r="K405" s="146">
        <v>19302</v>
      </c>
      <c r="L405" s="17">
        <f t="shared" si="12"/>
        <v>67.3529206504292</v>
      </c>
    </row>
    <row r="406" spans="1:12" ht="16.5" customHeight="1">
      <c r="A406" s="59" t="s">
        <v>232</v>
      </c>
      <c r="B406" s="44"/>
      <c r="C406" s="44" t="s">
        <v>100</v>
      </c>
      <c r="D406" s="44" t="s">
        <v>91</v>
      </c>
      <c r="E406" s="35">
        <v>7710000</v>
      </c>
      <c r="F406" s="44"/>
      <c r="G406" s="46">
        <f>G407</f>
        <v>4650</v>
      </c>
      <c r="H406" s="105"/>
      <c r="I406" s="47">
        <f>I407</f>
        <v>4650</v>
      </c>
      <c r="J406" s="131">
        <f>J407</f>
        <v>4650</v>
      </c>
      <c r="K406" s="144">
        <f>K407</f>
        <v>4650</v>
      </c>
      <c r="L406" s="16">
        <f t="shared" si="12"/>
        <v>100</v>
      </c>
    </row>
    <row r="407" spans="1:12" ht="16.5" customHeight="1">
      <c r="A407" s="51" t="s">
        <v>306</v>
      </c>
      <c r="B407" s="44"/>
      <c r="C407" s="44" t="s">
        <v>100</v>
      </c>
      <c r="D407" s="44" t="s">
        <v>91</v>
      </c>
      <c r="E407" s="35">
        <v>7710000</v>
      </c>
      <c r="F407" s="44" t="s">
        <v>305</v>
      </c>
      <c r="G407" s="46">
        <v>4650</v>
      </c>
      <c r="H407" s="105"/>
      <c r="I407" s="47">
        <v>4650</v>
      </c>
      <c r="J407" s="131">
        <v>4650</v>
      </c>
      <c r="K407" s="144">
        <v>4650</v>
      </c>
      <c r="L407" s="16">
        <f t="shared" si="12"/>
        <v>100</v>
      </c>
    </row>
    <row r="408" spans="1:12" ht="19.5" customHeight="1">
      <c r="A408" s="59" t="s">
        <v>210</v>
      </c>
      <c r="B408" s="44"/>
      <c r="C408" s="44" t="s">
        <v>100</v>
      </c>
      <c r="D408" s="44" t="s">
        <v>91</v>
      </c>
      <c r="E408" s="35">
        <v>7950000</v>
      </c>
      <c r="F408" s="44"/>
      <c r="G408" s="46">
        <f>G409+G412+G414</f>
        <v>88014</v>
      </c>
      <c r="H408" s="105"/>
      <c r="I408" s="47">
        <f>I409+I412+I414</f>
        <v>88014</v>
      </c>
      <c r="J408" s="131">
        <f>J409+J412+J414</f>
        <v>88014</v>
      </c>
      <c r="K408" s="144">
        <f>K409+K412+K414</f>
        <v>87118</v>
      </c>
      <c r="L408" s="16">
        <f t="shared" si="12"/>
        <v>98.98198013952326</v>
      </c>
    </row>
    <row r="409" spans="1:12" ht="34.5" customHeight="1">
      <c r="A409" s="68" t="s">
        <v>307</v>
      </c>
      <c r="B409" s="44"/>
      <c r="C409" s="44" t="s">
        <v>100</v>
      </c>
      <c r="D409" s="44" t="s">
        <v>91</v>
      </c>
      <c r="E409" s="35">
        <v>7950300</v>
      </c>
      <c r="F409" s="44"/>
      <c r="G409" s="46">
        <f>G410+G411</f>
        <v>85230</v>
      </c>
      <c r="H409" s="105"/>
      <c r="I409" s="47">
        <f>I410+I411</f>
        <v>85230</v>
      </c>
      <c r="J409" s="131">
        <f>J410+J411</f>
        <v>85230</v>
      </c>
      <c r="K409" s="144">
        <f>K410+K411</f>
        <v>84738</v>
      </c>
      <c r="L409" s="16">
        <f t="shared" si="12"/>
        <v>99.42273847236889</v>
      </c>
    </row>
    <row r="410" spans="1:12" ht="16.5" customHeight="1">
      <c r="A410" s="72" t="s">
        <v>53</v>
      </c>
      <c r="B410" s="44"/>
      <c r="C410" s="44" t="s">
        <v>100</v>
      </c>
      <c r="D410" s="44" t="s">
        <v>91</v>
      </c>
      <c r="E410" s="35">
        <v>7950300</v>
      </c>
      <c r="F410" s="44" t="s">
        <v>46</v>
      </c>
      <c r="G410" s="46">
        <v>24000</v>
      </c>
      <c r="H410" s="105"/>
      <c r="I410" s="47">
        <v>24000</v>
      </c>
      <c r="J410" s="131">
        <v>24000</v>
      </c>
      <c r="K410" s="144">
        <v>23643</v>
      </c>
      <c r="L410" s="16">
        <f t="shared" si="12"/>
        <v>98.5125</v>
      </c>
    </row>
    <row r="411" spans="1:12" ht="34.5" customHeight="1">
      <c r="A411" s="51" t="s">
        <v>36</v>
      </c>
      <c r="B411" s="44"/>
      <c r="C411" s="44" t="s">
        <v>100</v>
      </c>
      <c r="D411" s="44" t="s">
        <v>91</v>
      </c>
      <c r="E411" s="35">
        <v>7950300</v>
      </c>
      <c r="F411" s="44" t="s">
        <v>44</v>
      </c>
      <c r="G411" s="46">
        <v>61230</v>
      </c>
      <c r="H411" s="105"/>
      <c r="I411" s="47">
        <v>61230</v>
      </c>
      <c r="J411" s="131">
        <v>61230</v>
      </c>
      <c r="K411" s="144">
        <v>61095</v>
      </c>
      <c r="L411" s="16">
        <f t="shared" si="12"/>
        <v>99.77951984321412</v>
      </c>
    </row>
    <row r="412" spans="1:12" ht="16.5" customHeight="1">
      <c r="A412" s="68" t="s">
        <v>308</v>
      </c>
      <c r="B412" s="44"/>
      <c r="C412" s="44" t="s">
        <v>100</v>
      </c>
      <c r="D412" s="44" t="s">
        <v>91</v>
      </c>
      <c r="E412" s="35">
        <v>7950500</v>
      </c>
      <c r="F412" s="44"/>
      <c r="G412" s="46">
        <f>G413</f>
        <v>782</v>
      </c>
      <c r="H412" s="105"/>
      <c r="I412" s="47">
        <f>I413</f>
        <v>782</v>
      </c>
      <c r="J412" s="131">
        <f>J413</f>
        <v>782</v>
      </c>
      <c r="K412" s="144">
        <f>K413</f>
        <v>782</v>
      </c>
      <c r="L412" s="16">
        <f t="shared" si="12"/>
        <v>100</v>
      </c>
    </row>
    <row r="413" spans="1:12" ht="33" customHeight="1">
      <c r="A413" s="51" t="s">
        <v>36</v>
      </c>
      <c r="B413" s="44"/>
      <c r="C413" s="44" t="s">
        <v>100</v>
      </c>
      <c r="D413" s="44" t="s">
        <v>91</v>
      </c>
      <c r="E413" s="35">
        <v>7950500</v>
      </c>
      <c r="F413" s="44" t="s">
        <v>44</v>
      </c>
      <c r="G413" s="46">
        <v>782</v>
      </c>
      <c r="H413" s="105"/>
      <c r="I413" s="47">
        <v>782</v>
      </c>
      <c r="J413" s="131">
        <v>782</v>
      </c>
      <c r="K413" s="144">
        <v>782</v>
      </c>
      <c r="L413" s="16">
        <f t="shared" si="12"/>
        <v>100</v>
      </c>
    </row>
    <row r="414" spans="1:12" ht="49.5" customHeight="1">
      <c r="A414" s="68" t="s">
        <v>271</v>
      </c>
      <c r="B414" s="44"/>
      <c r="C414" s="44" t="s">
        <v>100</v>
      </c>
      <c r="D414" s="44" t="s">
        <v>91</v>
      </c>
      <c r="E414" s="35">
        <v>7950700</v>
      </c>
      <c r="F414" s="44"/>
      <c r="G414" s="46">
        <f>G415</f>
        <v>2002</v>
      </c>
      <c r="H414" s="105"/>
      <c r="I414" s="47">
        <f>I415</f>
        <v>2002</v>
      </c>
      <c r="J414" s="131">
        <f>J415</f>
        <v>2002</v>
      </c>
      <c r="K414" s="144">
        <f>K415</f>
        <v>1598</v>
      </c>
      <c r="L414" s="16">
        <f t="shared" si="12"/>
        <v>79.82017982017982</v>
      </c>
    </row>
    <row r="415" spans="1:12" ht="33.75" customHeight="1">
      <c r="A415" s="51" t="s">
        <v>36</v>
      </c>
      <c r="B415" s="44"/>
      <c r="C415" s="44" t="s">
        <v>100</v>
      </c>
      <c r="D415" s="44" t="s">
        <v>91</v>
      </c>
      <c r="E415" s="35">
        <v>7950700</v>
      </c>
      <c r="F415" s="44" t="s">
        <v>44</v>
      </c>
      <c r="G415" s="46">
        <v>2002</v>
      </c>
      <c r="H415" s="105"/>
      <c r="I415" s="47">
        <v>2002</v>
      </c>
      <c r="J415" s="131">
        <v>2002</v>
      </c>
      <c r="K415" s="144">
        <v>1598</v>
      </c>
      <c r="L415" s="16">
        <f t="shared" si="12"/>
        <v>79.82017982017982</v>
      </c>
    </row>
    <row r="416" spans="1:12" ht="12" customHeight="1">
      <c r="A416" s="51"/>
      <c r="B416" s="44"/>
      <c r="C416" s="44"/>
      <c r="D416" s="44"/>
      <c r="E416" s="35"/>
      <c r="F416" s="44"/>
      <c r="G416" s="46"/>
      <c r="H416" s="105"/>
      <c r="I416" s="47"/>
      <c r="J416" s="131"/>
      <c r="K416" s="144"/>
      <c r="L416" s="16"/>
    </row>
    <row r="417" spans="1:12" ht="14.25" customHeight="1">
      <c r="A417" s="43" t="s">
        <v>28</v>
      </c>
      <c r="B417" s="201" t="s">
        <v>100</v>
      </c>
      <c r="C417" s="201"/>
      <c r="D417" s="44" t="s">
        <v>92</v>
      </c>
      <c r="E417" s="35"/>
      <c r="F417" s="44"/>
      <c r="G417" s="48">
        <f>G426+G429+G422</f>
        <v>33037</v>
      </c>
      <c r="H417" s="105"/>
      <c r="I417" s="47">
        <f>I418+I422+I426+I429</f>
        <v>22012</v>
      </c>
      <c r="J417" s="131">
        <f>J426+J429+J422+J418</f>
        <v>35266</v>
      </c>
      <c r="K417" s="144">
        <f>K418+K422+K426+K429</f>
        <v>30458</v>
      </c>
      <c r="L417" s="16">
        <f t="shared" si="12"/>
        <v>86.36647195599161</v>
      </c>
    </row>
    <row r="418" spans="1:12" ht="15.75" customHeight="1">
      <c r="A418" s="68" t="s">
        <v>62</v>
      </c>
      <c r="B418" s="50"/>
      <c r="C418" s="44" t="s">
        <v>100</v>
      </c>
      <c r="D418" s="44" t="s">
        <v>92</v>
      </c>
      <c r="E418" s="44" t="s">
        <v>89</v>
      </c>
      <c r="F418" s="44"/>
      <c r="G418" s="48"/>
      <c r="H418" s="105"/>
      <c r="I418" s="47">
        <f>I419</f>
        <v>0</v>
      </c>
      <c r="J418" s="131">
        <f>J419</f>
        <v>91</v>
      </c>
      <c r="K418" s="144">
        <v>91</v>
      </c>
      <c r="L418" s="16">
        <f t="shared" si="12"/>
        <v>100</v>
      </c>
    </row>
    <row r="419" spans="1:12" ht="16.5" customHeight="1">
      <c r="A419" s="51" t="s">
        <v>63</v>
      </c>
      <c r="B419" s="50"/>
      <c r="C419" s="44" t="s">
        <v>100</v>
      </c>
      <c r="D419" s="44" t="s">
        <v>92</v>
      </c>
      <c r="E419" s="44" t="s">
        <v>89</v>
      </c>
      <c r="F419" s="44" t="s">
        <v>43</v>
      </c>
      <c r="G419" s="48"/>
      <c r="H419" s="105"/>
      <c r="I419" s="47">
        <v>0</v>
      </c>
      <c r="J419" s="131">
        <v>91</v>
      </c>
      <c r="K419" s="144">
        <v>91</v>
      </c>
      <c r="L419" s="16">
        <f t="shared" si="12"/>
        <v>100</v>
      </c>
    </row>
    <row r="420" spans="1:12" ht="14.25" customHeight="1">
      <c r="A420" s="69" t="s">
        <v>239</v>
      </c>
      <c r="B420" s="82"/>
      <c r="C420" s="36"/>
      <c r="D420" s="36"/>
      <c r="E420" s="45"/>
      <c r="F420" s="36"/>
      <c r="G420" s="53">
        <v>1000</v>
      </c>
      <c r="H420" s="94"/>
      <c r="I420" s="54">
        <v>0</v>
      </c>
      <c r="J420" s="133">
        <v>70</v>
      </c>
      <c r="K420" s="146">
        <v>70</v>
      </c>
      <c r="L420" s="17">
        <f t="shared" si="12"/>
        <v>100</v>
      </c>
    </row>
    <row r="421" spans="1:12" ht="28.5" customHeight="1">
      <c r="A421" s="69" t="s">
        <v>240</v>
      </c>
      <c r="B421" s="82"/>
      <c r="C421" s="36"/>
      <c r="D421" s="36"/>
      <c r="E421" s="45"/>
      <c r="F421" s="36"/>
      <c r="G421" s="53"/>
      <c r="H421" s="94"/>
      <c r="I421" s="54">
        <v>0</v>
      </c>
      <c r="J421" s="133">
        <v>21</v>
      </c>
      <c r="K421" s="146">
        <v>21</v>
      </c>
      <c r="L421" s="17">
        <f t="shared" si="12"/>
        <v>100</v>
      </c>
    </row>
    <row r="422" spans="1:12" ht="18" customHeight="1">
      <c r="A422" s="92" t="s">
        <v>82</v>
      </c>
      <c r="B422" s="44"/>
      <c r="C422" s="44" t="s">
        <v>100</v>
      </c>
      <c r="D422" s="44" t="s">
        <v>92</v>
      </c>
      <c r="E422" s="35">
        <v>1020000</v>
      </c>
      <c r="F422" s="44"/>
      <c r="G422" s="48">
        <f>G423</f>
        <v>14025</v>
      </c>
      <c r="H422" s="105"/>
      <c r="I422" s="47">
        <f>I423</f>
        <v>2200</v>
      </c>
      <c r="J422" s="131">
        <f>J423</f>
        <v>16163</v>
      </c>
      <c r="K422" s="144">
        <f>K423</f>
        <v>11362</v>
      </c>
      <c r="L422" s="16">
        <f t="shared" si="12"/>
        <v>70.29635587452823</v>
      </c>
    </row>
    <row r="423" spans="1:12" ht="16.5" customHeight="1">
      <c r="A423" s="51" t="s">
        <v>110</v>
      </c>
      <c r="B423" s="44"/>
      <c r="C423" s="44" t="s">
        <v>100</v>
      </c>
      <c r="D423" s="44" t="s">
        <v>92</v>
      </c>
      <c r="E423" s="35">
        <v>1020000</v>
      </c>
      <c r="F423" s="44" t="s">
        <v>111</v>
      </c>
      <c r="G423" s="48">
        <v>14025</v>
      </c>
      <c r="H423" s="105"/>
      <c r="I423" s="47">
        <v>2200</v>
      </c>
      <c r="J423" s="131">
        <v>16163</v>
      </c>
      <c r="K423" s="144">
        <v>11362</v>
      </c>
      <c r="L423" s="16">
        <f t="shared" si="12"/>
        <v>70.29635587452823</v>
      </c>
    </row>
    <row r="424" spans="1:12" ht="14.25" customHeight="1" hidden="1">
      <c r="A424" s="69" t="s">
        <v>178</v>
      </c>
      <c r="B424" s="44"/>
      <c r="C424" s="44"/>
      <c r="D424" s="44"/>
      <c r="E424" s="35"/>
      <c r="F424" s="44"/>
      <c r="G424" s="56"/>
      <c r="H424" s="105"/>
      <c r="I424" s="47"/>
      <c r="J424" s="133"/>
      <c r="K424" s="146"/>
      <c r="L424" s="16" t="e">
        <f t="shared" si="12"/>
        <v>#DIV/0!</v>
      </c>
    </row>
    <row r="425" spans="1:12" ht="28.5" customHeight="1">
      <c r="A425" s="69" t="s">
        <v>264</v>
      </c>
      <c r="B425" s="44"/>
      <c r="C425" s="44"/>
      <c r="D425" s="44"/>
      <c r="E425" s="35"/>
      <c r="F425" s="44"/>
      <c r="G425" s="56"/>
      <c r="H425" s="105"/>
      <c r="I425" s="54">
        <v>0</v>
      </c>
      <c r="J425" s="133">
        <v>2000</v>
      </c>
      <c r="K425" s="146">
        <v>600</v>
      </c>
      <c r="L425" s="17">
        <f t="shared" si="12"/>
        <v>30</v>
      </c>
    </row>
    <row r="426" spans="1:12" ht="17.25" customHeight="1">
      <c r="A426" s="68" t="s">
        <v>45</v>
      </c>
      <c r="B426" s="201" t="s">
        <v>100</v>
      </c>
      <c r="C426" s="201"/>
      <c r="D426" s="44" t="s">
        <v>92</v>
      </c>
      <c r="E426" s="35">
        <v>5120000</v>
      </c>
      <c r="F426" s="44"/>
      <c r="G426" s="46">
        <f>G427</f>
        <v>13812</v>
      </c>
      <c r="H426" s="105"/>
      <c r="I426" s="47">
        <f>I427</f>
        <v>13812</v>
      </c>
      <c r="J426" s="131">
        <f>J427</f>
        <v>13812</v>
      </c>
      <c r="K426" s="144">
        <f>K427</f>
        <v>13812</v>
      </c>
      <c r="L426" s="16">
        <f t="shared" si="12"/>
        <v>100</v>
      </c>
    </row>
    <row r="427" spans="1:12" ht="31.5" customHeight="1">
      <c r="A427" s="51" t="s">
        <v>36</v>
      </c>
      <c r="B427" s="201" t="s">
        <v>100</v>
      </c>
      <c r="C427" s="201"/>
      <c r="D427" s="44" t="s">
        <v>92</v>
      </c>
      <c r="E427" s="35">
        <v>5120000</v>
      </c>
      <c r="F427" s="44" t="s">
        <v>44</v>
      </c>
      <c r="G427" s="46">
        <v>13812</v>
      </c>
      <c r="H427" s="105"/>
      <c r="I427" s="47">
        <v>13812</v>
      </c>
      <c r="J427" s="131">
        <v>13812</v>
      </c>
      <c r="K427" s="144">
        <v>13812</v>
      </c>
      <c r="L427" s="16">
        <f t="shared" si="12"/>
        <v>100</v>
      </c>
    </row>
    <row r="428" spans="1:12" ht="27" customHeight="1">
      <c r="A428" s="69" t="s">
        <v>177</v>
      </c>
      <c r="B428" s="36"/>
      <c r="C428" s="36"/>
      <c r="D428" s="36"/>
      <c r="E428" s="45"/>
      <c r="F428" s="36"/>
      <c r="G428" s="53">
        <v>13612</v>
      </c>
      <c r="H428" s="105"/>
      <c r="I428" s="54">
        <v>13612</v>
      </c>
      <c r="J428" s="133">
        <v>13612</v>
      </c>
      <c r="K428" s="146">
        <v>13612</v>
      </c>
      <c r="L428" s="17">
        <f t="shared" si="12"/>
        <v>100</v>
      </c>
    </row>
    <row r="429" spans="1:12" ht="18.75" customHeight="1">
      <c r="A429" s="59" t="s">
        <v>210</v>
      </c>
      <c r="B429" s="201" t="s">
        <v>100</v>
      </c>
      <c r="C429" s="201"/>
      <c r="D429" s="44" t="s">
        <v>92</v>
      </c>
      <c r="E429" s="35">
        <v>7950000</v>
      </c>
      <c r="F429" s="36"/>
      <c r="G429" s="48">
        <f>G431</f>
        <v>5200</v>
      </c>
      <c r="H429" s="105"/>
      <c r="I429" s="47">
        <f>I430</f>
        <v>6000</v>
      </c>
      <c r="J429" s="131">
        <f>J431</f>
        <v>5200</v>
      </c>
      <c r="K429" s="144">
        <f>K430</f>
        <v>5193</v>
      </c>
      <c r="L429" s="16">
        <f t="shared" si="12"/>
        <v>99.86538461538461</v>
      </c>
    </row>
    <row r="430" spans="1:12" ht="32.25" customHeight="1">
      <c r="A430" s="92" t="s">
        <v>317</v>
      </c>
      <c r="B430" s="44"/>
      <c r="C430" s="44" t="s">
        <v>100</v>
      </c>
      <c r="D430" s="44" t="s">
        <v>92</v>
      </c>
      <c r="E430" s="35">
        <v>7950200</v>
      </c>
      <c r="F430" s="36"/>
      <c r="G430" s="46">
        <f>G431</f>
        <v>5200</v>
      </c>
      <c r="H430" s="105"/>
      <c r="I430" s="47">
        <f>I431</f>
        <v>6000</v>
      </c>
      <c r="J430" s="131">
        <f>J431</f>
        <v>5200</v>
      </c>
      <c r="K430" s="144">
        <f>K431</f>
        <v>5193</v>
      </c>
      <c r="L430" s="16">
        <f t="shared" si="12"/>
        <v>99.86538461538461</v>
      </c>
    </row>
    <row r="431" spans="1:12" ht="33.75" customHeight="1">
      <c r="A431" s="51" t="s">
        <v>36</v>
      </c>
      <c r="B431" s="201" t="s">
        <v>100</v>
      </c>
      <c r="C431" s="201"/>
      <c r="D431" s="44" t="s">
        <v>92</v>
      </c>
      <c r="E431" s="35">
        <v>7950200</v>
      </c>
      <c r="F431" s="44" t="s">
        <v>44</v>
      </c>
      <c r="G431" s="46">
        <v>5200</v>
      </c>
      <c r="H431" s="105"/>
      <c r="I431" s="47">
        <v>6000</v>
      </c>
      <c r="J431" s="131">
        <v>5200</v>
      </c>
      <c r="K431" s="144">
        <v>5193</v>
      </c>
      <c r="L431" s="16">
        <f t="shared" si="12"/>
        <v>99.86538461538461</v>
      </c>
    </row>
    <row r="432" spans="1:12" ht="12" customHeight="1">
      <c r="A432" s="51"/>
      <c r="B432" s="44"/>
      <c r="C432" s="44"/>
      <c r="D432" s="44"/>
      <c r="E432" s="35"/>
      <c r="F432" s="44"/>
      <c r="G432" s="46"/>
      <c r="H432" s="105"/>
      <c r="I432" s="47"/>
      <c r="J432" s="131"/>
      <c r="K432" s="144"/>
      <c r="L432" s="16"/>
    </row>
    <row r="433" spans="1:12" ht="16.5" customHeight="1">
      <c r="A433" s="43" t="s">
        <v>29</v>
      </c>
      <c r="B433" s="201" t="s">
        <v>100</v>
      </c>
      <c r="C433" s="201"/>
      <c r="D433" s="44" t="s">
        <v>94</v>
      </c>
      <c r="E433" s="35"/>
      <c r="F433" s="44"/>
      <c r="G433" s="48">
        <f>G434+G436</f>
        <v>43715</v>
      </c>
      <c r="H433" s="105"/>
      <c r="I433" s="47">
        <f>I434</f>
        <v>43715</v>
      </c>
      <c r="J433" s="131">
        <f>J434+J436</f>
        <v>44203</v>
      </c>
      <c r="K433" s="144">
        <f>K434</f>
        <v>44138</v>
      </c>
      <c r="L433" s="16">
        <f t="shared" si="12"/>
        <v>99.85295115716127</v>
      </c>
    </row>
    <row r="434" spans="1:12" ht="16.5" customHeight="1">
      <c r="A434" s="172" t="s">
        <v>50</v>
      </c>
      <c r="B434" s="173"/>
      <c r="C434" s="44" t="s">
        <v>100</v>
      </c>
      <c r="D434" s="44" t="s">
        <v>94</v>
      </c>
      <c r="E434" s="44" t="s">
        <v>86</v>
      </c>
      <c r="F434" s="44"/>
      <c r="G434" s="46">
        <f>G435</f>
        <v>43715</v>
      </c>
      <c r="H434" s="105"/>
      <c r="I434" s="47">
        <f>I435</f>
        <v>43715</v>
      </c>
      <c r="J434" s="131">
        <f>J435</f>
        <v>44203</v>
      </c>
      <c r="K434" s="144">
        <f>K435</f>
        <v>44138</v>
      </c>
      <c r="L434" s="16">
        <f t="shared" si="12"/>
        <v>99.85295115716127</v>
      </c>
    </row>
    <row r="435" spans="1:12" ht="16.5" customHeight="1">
      <c r="A435" s="51" t="s">
        <v>51</v>
      </c>
      <c r="B435" s="113"/>
      <c r="C435" s="44" t="s">
        <v>100</v>
      </c>
      <c r="D435" s="44" t="s">
        <v>94</v>
      </c>
      <c r="E435" s="44" t="s">
        <v>86</v>
      </c>
      <c r="F435" s="44" t="s">
        <v>38</v>
      </c>
      <c r="G435" s="46">
        <v>43715</v>
      </c>
      <c r="H435" s="105"/>
      <c r="I435" s="47">
        <v>43715</v>
      </c>
      <c r="J435" s="131">
        <v>44203</v>
      </c>
      <c r="K435" s="144">
        <v>44138</v>
      </c>
      <c r="L435" s="16">
        <f t="shared" si="12"/>
        <v>99.85295115716127</v>
      </c>
    </row>
    <row r="436" spans="1:12" ht="15.75" customHeight="1" hidden="1">
      <c r="A436" s="59" t="s">
        <v>210</v>
      </c>
      <c r="B436" s="113"/>
      <c r="C436" s="44" t="s">
        <v>100</v>
      </c>
      <c r="D436" s="44" t="s">
        <v>94</v>
      </c>
      <c r="E436" s="44" t="s">
        <v>214</v>
      </c>
      <c r="F436" s="44"/>
      <c r="G436" s="46">
        <f>G437+G439+G442+G444</f>
        <v>0</v>
      </c>
      <c r="H436" s="105"/>
      <c r="I436" s="47"/>
      <c r="J436" s="132"/>
      <c r="K436" s="145"/>
      <c r="L436" s="16" t="e">
        <f t="shared" si="12"/>
        <v>#DIV/0!</v>
      </c>
    </row>
    <row r="437" spans="1:12" ht="15.75" customHeight="1" hidden="1">
      <c r="A437" s="92" t="s">
        <v>176</v>
      </c>
      <c r="B437" s="113"/>
      <c r="C437" s="44" t="s">
        <v>100</v>
      </c>
      <c r="D437" s="44" t="s">
        <v>94</v>
      </c>
      <c r="E437" s="44" t="s">
        <v>217</v>
      </c>
      <c r="F437" s="44"/>
      <c r="G437" s="46">
        <f>G438</f>
        <v>0</v>
      </c>
      <c r="H437" s="105"/>
      <c r="I437" s="47"/>
      <c r="J437" s="132"/>
      <c r="K437" s="145"/>
      <c r="L437" s="16" t="e">
        <f t="shared" si="12"/>
        <v>#DIV/0!</v>
      </c>
    </row>
    <row r="438" spans="1:12" ht="32.25" customHeight="1" hidden="1">
      <c r="A438" s="51" t="s">
        <v>36</v>
      </c>
      <c r="B438" s="113"/>
      <c r="C438" s="44" t="s">
        <v>100</v>
      </c>
      <c r="D438" s="44" t="s">
        <v>94</v>
      </c>
      <c r="E438" s="44" t="s">
        <v>217</v>
      </c>
      <c r="F438" s="44" t="s">
        <v>44</v>
      </c>
      <c r="G438" s="46">
        <v>0</v>
      </c>
      <c r="H438" s="105"/>
      <c r="I438" s="47"/>
      <c r="J438" s="132"/>
      <c r="K438" s="145"/>
      <c r="L438" s="16" t="e">
        <f t="shared" si="12"/>
        <v>#DIV/0!</v>
      </c>
    </row>
    <row r="439" spans="1:12" ht="32.25" customHeight="1" hidden="1">
      <c r="A439" s="68" t="s">
        <v>149</v>
      </c>
      <c r="B439" s="113"/>
      <c r="C439" s="44" t="s">
        <v>100</v>
      </c>
      <c r="D439" s="44" t="s">
        <v>94</v>
      </c>
      <c r="E439" s="44" t="s">
        <v>218</v>
      </c>
      <c r="F439" s="44"/>
      <c r="G439" s="46">
        <f>G440+G441</f>
        <v>0</v>
      </c>
      <c r="H439" s="105"/>
      <c r="I439" s="47"/>
      <c r="J439" s="132"/>
      <c r="K439" s="145"/>
      <c r="L439" s="16" t="e">
        <f t="shared" si="12"/>
        <v>#DIV/0!</v>
      </c>
    </row>
    <row r="440" spans="1:12" ht="15.75" customHeight="1" hidden="1">
      <c r="A440" s="72" t="s">
        <v>53</v>
      </c>
      <c r="B440" s="113"/>
      <c r="C440" s="44" t="s">
        <v>100</v>
      </c>
      <c r="D440" s="44" t="s">
        <v>94</v>
      </c>
      <c r="E440" s="44" t="s">
        <v>218</v>
      </c>
      <c r="F440" s="44" t="s">
        <v>46</v>
      </c>
      <c r="G440" s="46">
        <v>0</v>
      </c>
      <c r="H440" s="105"/>
      <c r="I440" s="47"/>
      <c r="J440" s="132"/>
      <c r="K440" s="145"/>
      <c r="L440" s="16" t="e">
        <f t="shared" si="12"/>
        <v>#DIV/0!</v>
      </c>
    </row>
    <row r="441" spans="1:12" ht="32.25" customHeight="1" hidden="1">
      <c r="A441" s="51" t="s">
        <v>36</v>
      </c>
      <c r="B441" s="113"/>
      <c r="C441" s="44" t="s">
        <v>100</v>
      </c>
      <c r="D441" s="44" t="s">
        <v>94</v>
      </c>
      <c r="E441" s="44" t="s">
        <v>218</v>
      </c>
      <c r="F441" s="44" t="s">
        <v>44</v>
      </c>
      <c r="G441" s="46">
        <v>0</v>
      </c>
      <c r="H441" s="105"/>
      <c r="I441" s="47"/>
      <c r="J441" s="132"/>
      <c r="K441" s="145"/>
      <c r="L441" s="16" t="e">
        <f t="shared" si="12"/>
        <v>#DIV/0!</v>
      </c>
    </row>
    <row r="442" spans="1:12" ht="16.5" customHeight="1" hidden="1">
      <c r="A442" s="68" t="s">
        <v>158</v>
      </c>
      <c r="B442" s="113"/>
      <c r="C442" s="44" t="s">
        <v>100</v>
      </c>
      <c r="D442" s="44" t="s">
        <v>94</v>
      </c>
      <c r="E442" s="44" t="s">
        <v>238</v>
      </c>
      <c r="F442" s="44"/>
      <c r="G442" s="46">
        <f>G443</f>
        <v>0</v>
      </c>
      <c r="H442" s="105"/>
      <c r="I442" s="47"/>
      <c r="J442" s="132"/>
      <c r="K442" s="145"/>
      <c r="L442" s="16" t="e">
        <f t="shared" si="12"/>
        <v>#DIV/0!</v>
      </c>
    </row>
    <row r="443" spans="1:12" ht="17.25" customHeight="1" hidden="1">
      <c r="A443" s="51" t="s">
        <v>65</v>
      </c>
      <c r="B443" s="113"/>
      <c r="C443" s="44" t="s">
        <v>100</v>
      </c>
      <c r="D443" s="44" t="s">
        <v>94</v>
      </c>
      <c r="E443" s="44" t="s">
        <v>238</v>
      </c>
      <c r="F443" s="44" t="s">
        <v>44</v>
      </c>
      <c r="G443" s="46">
        <v>0</v>
      </c>
      <c r="H443" s="105"/>
      <c r="I443" s="47"/>
      <c r="J443" s="132"/>
      <c r="K443" s="145"/>
      <c r="L443" s="16" t="e">
        <f t="shared" si="12"/>
        <v>#DIV/0!</v>
      </c>
    </row>
    <row r="444" spans="1:12" ht="45.75" customHeight="1" hidden="1">
      <c r="A444" s="68" t="s">
        <v>160</v>
      </c>
      <c r="B444" s="113"/>
      <c r="C444" s="44" t="s">
        <v>100</v>
      </c>
      <c r="D444" s="44" t="s">
        <v>94</v>
      </c>
      <c r="E444" s="44" t="s">
        <v>219</v>
      </c>
      <c r="F444" s="44"/>
      <c r="G444" s="46">
        <f>G445</f>
        <v>0</v>
      </c>
      <c r="H444" s="105"/>
      <c r="I444" s="47"/>
      <c r="J444" s="132"/>
      <c r="K444" s="145"/>
      <c r="L444" s="16" t="e">
        <f t="shared" si="12"/>
        <v>#DIV/0!</v>
      </c>
    </row>
    <row r="445" spans="1:12" ht="32.25" customHeight="1" hidden="1">
      <c r="A445" s="51" t="s">
        <v>36</v>
      </c>
      <c r="B445" s="113"/>
      <c r="C445" s="44" t="s">
        <v>100</v>
      </c>
      <c r="D445" s="44" t="s">
        <v>94</v>
      </c>
      <c r="E445" s="44" t="s">
        <v>219</v>
      </c>
      <c r="F445" s="44" t="s">
        <v>44</v>
      </c>
      <c r="G445" s="46">
        <v>0</v>
      </c>
      <c r="H445" s="105"/>
      <c r="I445" s="47"/>
      <c r="J445" s="132"/>
      <c r="K445" s="145"/>
      <c r="L445" s="16" t="e">
        <f t="shared" si="12"/>
        <v>#DIV/0!</v>
      </c>
    </row>
    <row r="446" spans="1:12" ht="12" customHeight="1">
      <c r="A446" s="51"/>
      <c r="B446" s="111"/>
      <c r="C446" s="44"/>
      <c r="D446" s="44"/>
      <c r="E446" s="35"/>
      <c r="F446" s="44"/>
      <c r="G446" s="46"/>
      <c r="H446" s="105"/>
      <c r="I446" s="47"/>
      <c r="J446" s="132"/>
      <c r="K446" s="145"/>
      <c r="L446" s="16"/>
    </row>
    <row r="447" spans="1:12" ht="14.25" customHeight="1">
      <c r="A447" s="77" t="s">
        <v>8</v>
      </c>
      <c r="B447" s="203" t="s">
        <v>101</v>
      </c>
      <c r="C447" s="203"/>
      <c r="D447" s="34"/>
      <c r="E447" s="35"/>
      <c r="F447" s="44"/>
      <c r="G447" s="40">
        <f>G448+G452+G472+G500</f>
        <v>116912</v>
      </c>
      <c r="H447" s="40">
        <f>H448+H452+H472+H500</f>
        <v>3081</v>
      </c>
      <c r="I447" s="90">
        <f>I448+I452+I472+I500</f>
        <v>98051</v>
      </c>
      <c r="J447" s="130">
        <f>J448+J452+J472+J500</f>
        <v>188238</v>
      </c>
      <c r="K447" s="143">
        <f>K448+K452+K472+K500</f>
        <v>181221</v>
      </c>
      <c r="L447" s="15">
        <f t="shared" si="12"/>
        <v>96.27227233608518</v>
      </c>
    </row>
    <row r="448" spans="1:12" ht="14.25" customHeight="1">
      <c r="A448" s="57" t="s">
        <v>150</v>
      </c>
      <c r="B448" s="89"/>
      <c r="C448" s="61" t="s">
        <v>101</v>
      </c>
      <c r="D448" s="61" t="s">
        <v>91</v>
      </c>
      <c r="E448" s="101"/>
      <c r="F448" s="61"/>
      <c r="G448" s="87">
        <f>G450</f>
        <v>11500</v>
      </c>
      <c r="H448" s="87"/>
      <c r="I448" s="47">
        <f>I449</f>
        <v>11500</v>
      </c>
      <c r="J448" s="134">
        <f>J450</f>
        <v>11626</v>
      </c>
      <c r="K448" s="147">
        <f>K449</f>
        <v>11562</v>
      </c>
      <c r="L448" s="16">
        <f t="shared" si="12"/>
        <v>99.449509719594</v>
      </c>
    </row>
    <row r="449" spans="1:12" ht="15" customHeight="1">
      <c r="A449" s="68" t="s">
        <v>151</v>
      </c>
      <c r="B449" s="89"/>
      <c r="C449" s="61" t="s">
        <v>101</v>
      </c>
      <c r="D449" s="61" t="s">
        <v>91</v>
      </c>
      <c r="E449" s="101">
        <v>4900000</v>
      </c>
      <c r="F449" s="61"/>
      <c r="G449" s="87">
        <f>G450</f>
        <v>11500</v>
      </c>
      <c r="H449" s="105"/>
      <c r="I449" s="47">
        <f>I450</f>
        <v>11500</v>
      </c>
      <c r="J449" s="134">
        <f>J450</f>
        <v>11626</v>
      </c>
      <c r="K449" s="147">
        <f>K450</f>
        <v>11562</v>
      </c>
      <c r="L449" s="16">
        <f t="shared" si="12"/>
        <v>99.449509719594</v>
      </c>
    </row>
    <row r="450" spans="1:12" ht="33.75" customHeight="1">
      <c r="A450" s="72" t="s">
        <v>152</v>
      </c>
      <c r="B450" s="89"/>
      <c r="C450" s="61" t="s">
        <v>101</v>
      </c>
      <c r="D450" s="61" t="s">
        <v>91</v>
      </c>
      <c r="E450" s="101">
        <v>4900000</v>
      </c>
      <c r="F450" s="61" t="s">
        <v>155</v>
      </c>
      <c r="G450" s="62">
        <v>11500</v>
      </c>
      <c r="H450" s="105"/>
      <c r="I450" s="47">
        <v>11500</v>
      </c>
      <c r="J450" s="134">
        <v>11626</v>
      </c>
      <c r="K450" s="147">
        <v>11562</v>
      </c>
      <c r="L450" s="16">
        <f t="shared" si="12"/>
        <v>99.449509719594</v>
      </c>
    </row>
    <row r="451" spans="1:12" ht="12" customHeight="1">
      <c r="A451" s="72"/>
      <c r="B451" s="89"/>
      <c r="C451" s="34"/>
      <c r="D451" s="34"/>
      <c r="E451" s="35"/>
      <c r="F451" s="44"/>
      <c r="G451" s="87"/>
      <c r="H451" s="105"/>
      <c r="I451" s="47"/>
      <c r="J451" s="134"/>
      <c r="K451" s="147"/>
      <c r="L451" s="16"/>
    </row>
    <row r="452" spans="1:12" ht="14.25" customHeight="1">
      <c r="A452" s="57" t="s">
        <v>153</v>
      </c>
      <c r="B452" s="89"/>
      <c r="C452" s="61" t="s">
        <v>101</v>
      </c>
      <c r="D452" s="61" t="s">
        <v>92</v>
      </c>
      <c r="E452" s="101"/>
      <c r="F452" s="61"/>
      <c r="G452" s="87">
        <f>G457+G459</f>
        <v>73867</v>
      </c>
      <c r="H452" s="105"/>
      <c r="I452" s="47">
        <f>I453+I456+I458</f>
        <v>73867</v>
      </c>
      <c r="J452" s="134">
        <f>J457+J459</f>
        <v>75985</v>
      </c>
      <c r="K452" s="147">
        <f>K453+K456+K458</f>
        <v>75967</v>
      </c>
      <c r="L452" s="16">
        <f t="shared" si="12"/>
        <v>99.97631111403567</v>
      </c>
    </row>
    <row r="453" spans="1:12" ht="15.75" customHeight="1" hidden="1">
      <c r="A453" s="68" t="s">
        <v>62</v>
      </c>
      <c r="B453" s="50"/>
      <c r="C453" s="44" t="s">
        <v>101</v>
      </c>
      <c r="D453" s="44" t="s">
        <v>92</v>
      </c>
      <c r="E453" s="44" t="s">
        <v>89</v>
      </c>
      <c r="F453" s="44"/>
      <c r="G453" s="87"/>
      <c r="H453" s="105"/>
      <c r="I453" s="47">
        <f>I454</f>
        <v>0</v>
      </c>
      <c r="J453" s="134">
        <f>J454</f>
        <v>0</v>
      </c>
      <c r="K453" s="147">
        <v>0</v>
      </c>
      <c r="L453" s="16">
        <v>0</v>
      </c>
    </row>
    <row r="454" spans="1:12" ht="31.5" customHeight="1" hidden="1">
      <c r="A454" s="51" t="s">
        <v>63</v>
      </c>
      <c r="B454" s="50"/>
      <c r="C454" s="44" t="s">
        <v>101</v>
      </c>
      <c r="D454" s="44" t="s">
        <v>92</v>
      </c>
      <c r="E454" s="44" t="s">
        <v>89</v>
      </c>
      <c r="F454" s="44" t="s">
        <v>43</v>
      </c>
      <c r="G454" s="87"/>
      <c r="H454" s="105"/>
      <c r="I454" s="47">
        <v>0</v>
      </c>
      <c r="J454" s="134">
        <f>J455</f>
        <v>0</v>
      </c>
      <c r="K454" s="147">
        <v>0</v>
      </c>
      <c r="L454" s="16">
        <v>0</v>
      </c>
    </row>
    <row r="455" spans="1:12" ht="54" customHeight="1" hidden="1">
      <c r="A455" s="69" t="s">
        <v>361</v>
      </c>
      <c r="B455" s="82"/>
      <c r="C455" s="36"/>
      <c r="D455" s="36"/>
      <c r="E455" s="45"/>
      <c r="F455" s="36"/>
      <c r="G455" s="53"/>
      <c r="H455" s="94"/>
      <c r="I455" s="54">
        <v>0</v>
      </c>
      <c r="J455" s="133">
        <v>0</v>
      </c>
      <c r="K455" s="149">
        <v>0</v>
      </c>
      <c r="L455" s="17">
        <v>0</v>
      </c>
    </row>
    <row r="456" spans="1:12" ht="18" customHeight="1">
      <c r="A456" s="92" t="s">
        <v>82</v>
      </c>
      <c r="B456" s="89"/>
      <c r="C456" s="61" t="s">
        <v>101</v>
      </c>
      <c r="D456" s="61" t="s">
        <v>92</v>
      </c>
      <c r="E456" s="101">
        <v>1020000</v>
      </c>
      <c r="F456" s="61"/>
      <c r="G456" s="87">
        <f>G457</f>
        <v>5890</v>
      </c>
      <c r="H456" s="105"/>
      <c r="I456" s="47">
        <f>I457</f>
        <v>5890</v>
      </c>
      <c r="J456" s="134">
        <f>J457</f>
        <v>5890</v>
      </c>
      <c r="K456" s="147">
        <f>K457</f>
        <v>5890</v>
      </c>
      <c r="L456" s="16">
        <f t="shared" si="12"/>
        <v>100</v>
      </c>
    </row>
    <row r="457" spans="1:12" ht="16.5" customHeight="1">
      <c r="A457" s="51" t="s">
        <v>110</v>
      </c>
      <c r="B457" s="89"/>
      <c r="C457" s="61" t="s">
        <v>101</v>
      </c>
      <c r="D457" s="61" t="s">
        <v>92</v>
      </c>
      <c r="E457" s="101">
        <v>1020000</v>
      </c>
      <c r="F457" s="61" t="s">
        <v>111</v>
      </c>
      <c r="G457" s="87">
        <v>5890</v>
      </c>
      <c r="H457" s="105"/>
      <c r="I457" s="47">
        <v>5890</v>
      </c>
      <c r="J457" s="134">
        <v>5890</v>
      </c>
      <c r="K457" s="147">
        <v>5890</v>
      </c>
      <c r="L457" s="16">
        <f t="shared" si="12"/>
        <v>100</v>
      </c>
    </row>
    <row r="458" spans="1:12" ht="18" customHeight="1">
      <c r="A458" s="68" t="s">
        <v>154</v>
      </c>
      <c r="B458" s="89"/>
      <c r="C458" s="61" t="s">
        <v>101</v>
      </c>
      <c r="D458" s="61" t="s">
        <v>92</v>
      </c>
      <c r="E458" s="101">
        <v>5060000</v>
      </c>
      <c r="F458" s="61"/>
      <c r="G458" s="87">
        <f>G459</f>
        <v>67977</v>
      </c>
      <c r="H458" s="105"/>
      <c r="I458" s="47">
        <f>I459</f>
        <v>67977</v>
      </c>
      <c r="J458" s="134">
        <f>J459</f>
        <v>70095</v>
      </c>
      <c r="K458" s="147">
        <f>K459</f>
        <v>70077</v>
      </c>
      <c r="L458" s="16">
        <f t="shared" si="12"/>
        <v>99.97432056494758</v>
      </c>
    </row>
    <row r="459" spans="1:12" ht="16.5" customHeight="1">
      <c r="A459" s="51" t="s">
        <v>32</v>
      </c>
      <c r="B459" s="89"/>
      <c r="C459" s="61" t="s">
        <v>101</v>
      </c>
      <c r="D459" s="61" t="s">
        <v>92</v>
      </c>
      <c r="E459" s="101">
        <v>5060000</v>
      </c>
      <c r="F459" s="61" t="s">
        <v>48</v>
      </c>
      <c r="G459" s="87">
        <v>67977</v>
      </c>
      <c r="H459" s="105"/>
      <c r="I459" s="47">
        <v>67977</v>
      </c>
      <c r="J459" s="134">
        <v>70095</v>
      </c>
      <c r="K459" s="147">
        <v>70077</v>
      </c>
      <c r="L459" s="16">
        <f t="shared" si="12"/>
        <v>99.97432056494758</v>
      </c>
    </row>
    <row r="460" spans="1:12" ht="16.5" customHeight="1" hidden="1">
      <c r="A460" s="68" t="s">
        <v>113</v>
      </c>
      <c r="B460" s="89"/>
      <c r="C460" s="61" t="s">
        <v>101</v>
      </c>
      <c r="D460" s="61" t="s">
        <v>92</v>
      </c>
      <c r="E460" s="101">
        <v>8000000</v>
      </c>
      <c r="F460" s="61"/>
      <c r="G460" s="87">
        <f>G461+G463+G465+G467+G469</f>
        <v>0</v>
      </c>
      <c r="H460" s="105"/>
      <c r="I460" s="47"/>
      <c r="J460" s="134">
        <f>J461+J463+J465+J467+J469</f>
        <v>0</v>
      </c>
      <c r="K460" s="147"/>
      <c r="L460" s="16" t="e">
        <f t="shared" si="12"/>
        <v>#DIV/0!</v>
      </c>
    </row>
    <row r="461" spans="1:12" ht="16.5" customHeight="1" hidden="1">
      <c r="A461" s="68" t="s">
        <v>158</v>
      </c>
      <c r="B461" s="89"/>
      <c r="C461" s="61" t="s">
        <v>101</v>
      </c>
      <c r="D461" s="61" t="s">
        <v>92</v>
      </c>
      <c r="E461" s="35">
        <v>8000500</v>
      </c>
      <c r="F461" s="44"/>
      <c r="G461" s="87">
        <f>G462</f>
        <v>0</v>
      </c>
      <c r="H461" s="105"/>
      <c r="I461" s="47"/>
      <c r="J461" s="134">
        <f>J462</f>
        <v>0</v>
      </c>
      <c r="K461" s="147"/>
      <c r="L461" s="16" t="e">
        <f t="shared" si="12"/>
        <v>#DIV/0!</v>
      </c>
    </row>
    <row r="462" spans="1:12" ht="16.5" customHeight="1" hidden="1">
      <c r="A462" s="51" t="s">
        <v>65</v>
      </c>
      <c r="B462" s="89"/>
      <c r="C462" s="61" t="s">
        <v>101</v>
      </c>
      <c r="D462" s="61" t="s">
        <v>92</v>
      </c>
      <c r="E462" s="35">
        <v>8000500</v>
      </c>
      <c r="F462" s="44" t="s">
        <v>64</v>
      </c>
      <c r="G462" s="87">
        <v>0</v>
      </c>
      <c r="H462" s="105"/>
      <c r="I462" s="47"/>
      <c r="J462" s="134">
        <v>0</v>
      </c>
      <c r="K462" s="147"/>
      <c r="L462" s="16" t="e">
        <f t="shared" si="12"/>
        <v>#DIV/0!</v>
      </c>
    </row>
    <row r="463" spans="1:12" ht="16.5" customHeight="1" hidden="1">
      <c r="A463" s="68" t="s">
        <v>159</v>
      </c>
      <c r="B463" s="89"/>
      <c r="C463" s="61" t="s">
        <v>101</v>
      </c>
      <c r="D463" s="61" t="s">
        <v>92</v>
      </c>
      <c r="E463" s="35">
        <v>8000600</v>
      </c>
      <c r="F463" s="44"/>
      <c r="G463" s="87">
        <f>G464</f>
        <v>0</v>
      </c>
      <c r="H463" s="105"/>
      <c r="I463" s="47"/>
      <c r="J463" s="134">
        <f>J464</f>
        <v>0</v>
      </c>
      <c r="K463" s="147"/>
      <c r="L463" s="16" t="e">
        <f t="shared" si="12"/>
        <v>#DIV/0!</v>
      </c>
    </row>
    <row r="464" spans="1:12" ht="16.5" customHeight="1" hidden="1">
      <c r="A464" s="51" t="s">
        <v>65</v>
      </c>
      <c r="B464" s="89"/>
      <c r="C464" s="61" t="s">
        <v>101</v>
      </c>
      <c r="D464" s="61" t="s">
        <v>92</v>
      </c>
      <c r="E464" s="35">
        <v>8000600</v>
      </c>
      <c r="F464" s="44" t="s">
        <v>64</v>
      </c>
      <c r="G464" s="87">
        <v>0</v>
      </c>
      <c r="H464" s="105"/>
      <c r="I464" s="47"/>
      <c r="J464" s="134">
        <v>0</v>
      </c>
      <c r="K464" s="147"/>
      <c r="L464" s="16" t="e">
        <f t="shared" si="12"/>
        <v>#DIV/0!</v>
      </c>
    </row>
    <row r="465" spans="1:12" ht="16.5" customHeight="1" hidden="1">
      <c r="A465" s="68" t="s">
        <v>161</v>
      </c>
      <c r="B465" s="44"/>
      <c r="C465" s="44" t="s">
        <v>101</v>
      </c>
      <c r="D465" s="44" t="s">
        <v>92</v>
      </c>
      <c r="E465" s="35">
        <v>5230800</v>
      </c>
      <c r="F465" s="44"/>
      <c r="G465" s="46">
        <f>G466</f>
        <v>0</v>
      </c>
      <c r="H465" s="105"/>
      <c r="I465" s="47"/>
      <c r="J465" s="131">
        <f>J466</f>
        <v>0</v>
      </c>
      <c r="K465" s="144"/>
      <c r="L465" s="16" t="e">
        <f aca="true" t="shared" si="13" ref="L465:L524">K465/J465*100</f>
        <v>#DIV/0!</v>
      </c>
    </row>
    <row r="466" spans="1:12" ht="16.5" customHeight="1" hidden="1">
      <c r="A466" s="51" t="s">
        <v>65</v>
      </c>
      <c r="B466" s="44"/>
      <c r="C466" s="44" t="s">
        <v>101</v>
      </c>
      <c r="D466" s="44" t="s">
        <v>92</v>
      </c>
      <c r="E466" s="35">
        <v>5230800</v>
      </c>
      <c r="F466" s="44" t="s">
        <v>64</v>
      </c>
      <c r="G466" s="46">
        <v>0</v>
      </c>
      <c r="H466" s="105"/>
      <c r="I466" s="47"/>
      <c r="J466" s="131">
        <v>0</v>
      </c>
      <c r="K466" s="144"/>
      <c r="L466" s="16" t="e">
        <f t="shared" si="13"/>
        <v>#DIV/0!</v>
      </c>
    </row>
    <row r="467" spans="1:12" ht="48" customHeight="1" hidden="1">
      <c r="A467" s="68" t="s">
        <v>160</v>
      </c>
      <c r="B467" s="44"/>
      <c r="C467" s="44" t="s">
        <v>101</v>
      </c>
      <c r="D467" s="44" t="s">
        <v>92</v>
      </c>
      <c r="E467" s="35">
        <v>5230700</v>
      </c>
      <c r="F467" s="44"/>
      <c r="G467" s="46">
        <f>G468</f>
        <v>0</v>
      </c>
      <c r="H467" s="105"/>
      <c r="I467" s="47"/>
      <c r="J467" s="131">
        <f>J468</f>
        <v>0</v>
      </c>
      <c r="K467" s="144"/>
      <c r="L467" s="16" t="e">
        <f t="shared" si="13"/>
        <v>#DIV/0!</v>
      </c>
    </row>
    <row r="468" spans="1:12" ht="16.5" customHeight="1" hidden="1">
      <c r="A468" s="51" t="s">
        <v>65</v>
      </c>
      <c r="B468" s="44"/>
      <c r="C468" s="44" t="s">
        <v>101</v>
      </c>
      <c r="D468" s="44" t="s">
        <v>92</v>
      </c>
      <c r="E468" s="35">
        <v>5230700</v>
      </c>
      <c r="F468" s="44" t="s">
        <v>64</v>
      </c>
      <c r="G468" s="46">
        <v>0</v>
      </c>
      <c r="H468" s="105"/>
      <c r="I468" s="47"/>
      <c r="J468" s="131">
        <v>0</v>
      </c>
      <c r="K468" s="144"/>
      <c r="L468" s="16" t="e">
        <f t="shared" si="13"/>
        <v>#DIV/0!</v>
      </c>
    </row>
    <row r="469" spans="1:12" ht="16.5" customHeight="1" hidden="1">
      <c r="A469" s="68" t="s">
        <v>161</v>
      </c>
      <c r="B469" s="44"/>
      <c r="C469" s="44" t="s">
        <v>101</v>
      </c>
      <c r="D469" s="44" t="s">
        <v>92</v>
      </c>
      <c r="E469" s="35">
        <v>8000900</v>
      </c>
      <c r="F469" s="44"/>
      <c r="G469" s="46">
        <f>G470</f>
        <v>0</v>
      </c>
      <c r="H469" s="105"/>
      <c r="I469" s="47"/>
      <c r="J469" s="131">
        <f>J470</f>
        <v>0</v>
      </c>
      <c r="K469" s="144"/>
      <c r="L469" s="16" t="e">
        <f t="shared" si="13"/>
        <v>#DIV/0!</v>
      </c>
    </row>
    <row r="470" spans="1:12" ht="16.5" customHeight="1" hidden="1">
      <c r="A470" s="51" t="s">
        <v>65</v>
      </c>
      <c r="B470" s="44"/>
      <c r="C470" s="44" t="s">
        <v>101</v>
      </c>
      <c r="D470" s="44" t="s">
        <v>92</v>
      </c>
      <c r="E470" s="35">
        <v>8000900</v>
      </c>
      <c r="F470" s="44" t="s">
        <v>64</v>
      </c>
      <c r="G470" s="46">
        <v>0</v>
      </c>
      <c r="H470" s="105"/>
      <c r="I470" s="47"/>
      <c r="J470" s="131">
        <v>0</v>
      </c>
      <c r="K470" s="144"/>
      <c r="L470" s="16" t="e">
        <f t="shared" si="13"/>
        <v>#DIV/0!</v>
      </c>
    </row>
    <row r="471" spans="1:12" ht="12" customHeight="1">
      <c r="A471" s="77"/>
      <c r="B471" s="89"/>
      <c r="C471" s="34"/>
      <c r="D471" s="34"/>
      <c r="E471" s="35"/>
      <c r="F471" s="44"/>
      <c r="G471" s="87"/>
      <c r="H471" s="105"/>
      <c r="I471" s="47"/>
      <c r="J471" s="134"/>
      <c r="K471" s="147"/>
      <c r="L471" s="16"/>
    </row>
    <row r="472" spans="1:12" ht="14.25" customHeight="1">
      <c r="A472" s="57" t="s">
        <v>164</v>
      </c>
      <c r="B472" s="89"/>
      <c r="C472" s="61" t="s">
        <v>101</v>
      </c>
      <c r="D472" s="61" t="s">
        <v>93</v>
      </c>
      <c r="E472" s="101"/>
      <c r="F472" s="61"/>
      <c r="G472" s="87">
        <f>G481+G488+G496</f>
        <v>23604</v>
      </c>
      <c r="H472" s="87">
        <f>H481+H488+H496+H477+H491</f>
        <v>3081</v>
      </c>
      <c r="I472" s="47">
        <f>I473+I477+I481+I488+I491+I496</f>
        <v>4743</v>
      </c>
      <c r="J472" s="134">
        <f>J481+J488+J496+J477+J491+J473</f>
        <v>92686</v>
      </c>
      <c r="K472" s="147">
        <f>K473+K477+K481+K488+K491+K496</f>
        <v>86011</v>
      </c>
      <c r="L472" s="16">
        <f t="shared" si="13"/>
        <v>92.79826511015688</v>
      </c>
    </row>
    <row r="473" spans="1:12" ht="16.5" customHeight="1">
      <c r="A473" s="68" t="s">
        <v>62</v>
      </c>
      <c r="B473" s="50"/>
      <c r="C473" s="44" t="s">
        <v>101</v>
      </c>
      <c r="D473" s="44" t="s">
        <v>93</v>
      </c>
      <c r="E473" s="44" t="s">
        <v>89</v>
      </c>
      <c r="F473" s="44"/>
      <c r="G473" s="87"/>
      <c r="H473" s="87"/>
      <c r="I473" s="47">
        <f>I474</f>
        <v>0</v>
      </c>
      <c r="J473" s="134">
        <f>J474</f>
        <v>1993</v>
      </c>
      <c r="K473" s="147">
        <f>K474</f>
        <v>1993</v>
      </c>
      <c r="L473" s="16">
        <f t="shared" si="13"/>
        <v>100</v>
      </c>
    </row>
    <row r="474" spans="1:12" ht="17.25" customHeight="1">
      <c r="A474" s="51" t="s">
        <v>63</v>
      </c>
      <c r="B474" s="50"/>
      <c r="C474" s="44" t="s">
        <v>101</v>
      </c>
      <c r="D474" s="44" t="s">
        <v>93</v>
      </c>
      <c r="E474" s="44" t="s">
        <v>89</v>
      </c>
      <c r="F474" s="44" t="s">
        <v>43</v>
      </c>
      <c r="G474" s="87"/>
      <c r="H474" s="87"/>
      <c r="I474" s="47">
        <v>0</v>
      </c>
      <c r="J474" s="134">
        <v>1993</v>
      </c>
      <c r="K474" s="147">
        <v>1993</v>
      </c>
      <c r="L474" s="16">
        <f t="shared" si="13"/>
        <v>100</v>
      </c>
    </row>
    <row r="475" spans="1:12" ht="14.25" customHeight="1">
      <c r="A475" s="69" t="s">
        <v>239</v>
      </c>
      <c r="B475" s="82"/>
      <c r="C475" s="36"/>
      <c r="D475" s="36"/>
      <c r="E475" s="45"/>
      <c r="F475" s="36"/>
      <c r="G475" s="53">
        <v>1000</v>
      </c>
      <c r="H475" s="94"/>
      <c r="I475" s="54">
        <v>0</v>
      </c>
      <c r="J475" s="133">
        <v>376</v>
      </c>
      <c r="K475" s="149">
        <v>376</v>
      </c>
      <c r="L475" s="17">
        <f t="shared" si="13"/>
        <v>100</v>
      </c>
    </row>
    <row r="476" spans="1:12" ht="28.5" customHeight="1">
      <c r="A476" s="69" t="s">
        <v>240</v>
      </c>
      <c r="B476" s="82"/>
      <c r="C476" s="36"/>
      <c r="D476" s="36"/>
      <c r="E476" s="45"/>
      <c r="F476" s="36"/>
      <c r="G476" s="53"/>
      <c r="H476" s="94"/>
      <c r="I476" s="54">
        <v>0</v>
      </c>
      <c r="J476" s="133">
        <v>1617</v>
      </c>
      <c r="K476" s="149">
        <v>1617</v>
      </c>
      <c r="L476" s="17">
        <f t="shared" si="13"/>
        <v>100</v>
      </c>
    </row>
    <row r="477" spans="1:12" ht="34.5" customHeight="1">
      <c r="A477" s="68" t="s">
        <v>382</v>
      </c>
      <c r="B477" s="89"/>
      <c r="C477" s="61" t="s">
        <v>101</v>
      </c>
      <c r="D477" s="61" t="s">
        <v>93</v>
      </c>
      <c r="E477" s="101">
        <v>1040000</v>
      </c>
      <c r="F477" s="61"/>
      <c r="G477" s="62"/>
      <c r="H477" s="62">
        <f aca="true" t="shared" si="14" ref="H477:K478">H478</f>
        <v>1532</v>
      </c>
      <c r="I477" s="47">
        <f t="shared" si="14"/>
        <v>0</v>
      </c>
      <c r="J477" s="134">
        <f t="shared" si="14"/>
        <v>2058</v>
      </c>
      <c r="K477" s="147">
        <f t="shared" si="14"/>
        <v>913</v>
      </c>
      <c r="L477" s="16">
        <f t="shared" si="13"/>
        <v>44.36345966958212</v>
      </c>
    </row>
    <row r="478" spans="1:12" ht="17.25" customHeight="1">
      <c r="A478" s="68" t="s">
        <v>335</v>
      </c>
      <c r="B478" s="89"/>
      <c r="C478" s="61" t="s">
        <v>101</v>
      </c>
      <c r="D478" s="61" t="s">
        <v>93</v>
      </c>
      <c r="E478" s="101">
        <v>1042000</v>
      </c>
      <c r="F478" s="61"/>
      <c r="G478" s="87"/>
      <c r="H478" s="87">
        <f t="shared" si="14"/>
        <v>1532</v>
      </c>
      <c r="I478" s="47">
        <f t="shared" si="14"/>
        <v>0</v>
      </c>
      <c r="J478" s="134">
        <f t="shared" si="14"/>
        <v>2058</v>
      </c>
      <c r="K478" s="147">
        <f t="shared" si="14"/>
        <v>913</v>
      </c>
      <c r="L478" s="16">
        <f t="shared" si="13"/>
        <v>44.36345966958212</v>
      </c>
    </row>
    <row r="479" spans="1:12" ht="16.5" customHeight="1">
      <c r="A479" s="51" t="s">
        <v>312</v>
      </c>
      <c r="B479" s="89"/>
      <c r="C479" s="61" t="s">
        <v>101</v>
      </c>
      <c r="D479" s="61" t="s">
        <v>93</v>
      </c>
      <c r="E479" s="101">
        <v>1042000</v>
      </c>
      <c r="F479" s="61" t="s">
        <v>311</v>
      </c>
      <c r="G479" s="87"/>
      <c r="H479" s="105">
        <v>1532</v>
      </c>
      <c r="I479" s="47">
        <v>0</v>
      </c>
      <c r="J479" s="138">
        <v>2058</v>
      </c>
      <c r="K479" s="150">
        <v>913</v>
      </c>
      <c r="L479" s="16">
        <f t="shared" si="13"/>
        <v>44.36345966958212</v>
      </c>
    </row>
    <row r="480" spans="1:12" ht="27" customHeight="1">
      <c r="A480" s="52" t="s">
        <v>346</v>
      </c>
      <c r="B480" s="114"/>
      <c r="C480" s="74"/>
      <c r="D480" s="74"/>
      <c r="E480" s="84"/>
      <c r="F480" s="74"/>
      <c r="G480" s="75">
        <v>18855</v>
      </c>
      <c r="H480" s="104"/>
      <c r="I480" s="54">
        <v>0</v>
      </c>
      <c r="J480" s="136">
        <v>2058</v>
      </c>
      <c r="K480" s="149">
        <v>913</v>
      </c>
      <c r="L480" s="17">
        <f t="shared" si="13"/>
        <v>44.36345966958212</v>
      </c>
    </row>
    <row r="481" spans="1:12" ht="18" customHeight="1">
      <c r="A481" s="92" t="s">
        <v>58</v>
      </c>
      <c r="B481" s="89"/>
      <c r="C481" s="61" t="s">
        <v>101</v>
      </c>
      <c r="D481" s="61" t="s">
        <v>93</v>
      </c>
      <c r="E481" s="101">
        <v>5050000</v>
      </c>
      <c r="F481" s="61"/>
      <c r="G481" s="87">
        <f>G484+G485+G486</f>
        <v>19521</v>
      </c>
      <c r="H481" s="87">
        <f>H484+H485+H486</f>
        <v>0</v>
      </c>
      <c r="I481" s="47">
        <f>I484+I486</f>
        <v>1110</v>
      </c>
      <c r="J481" s="134">
        <f>J484+J485+J486</f>
        <v>81144</v>
      </c>
      <c r="K481" s="147">
        <f>K484+K486</f>
        <v>79468</v>
      </c>
      <c r="L481" s="16">
        <f t="shared" si="13"/>
        <v>97.93453613329389</v>
      </c>
    </row>
    <row r="482" spans="1:12" ht="15.75" customHeight="1" hidden="1">
      <c r="A482" s="51" t="s">
        <v>65</v>
      </c>
      <c r="B482" s="89"/>
      <c r="C482" s="61" t="s">
        <v>101</v>
      </c>
      <c r="D482" s="61" t="s">
        <v>93</v>
      </c>
      <c r="E482" s="101">
        <v>5050000</v>
      </c>
      <c r="F482" s="61" t="s">
        <v>64</v>
      </c>
      <c r="G482" s="87">
        <v>0</v>
      </c>
      <c r="H482" s="105"/>
      <c r="I482" s="47"/>
      <c r="J482" s="134">
        <v>0</v>
      </c>
      <c r="K482" s="147"/>
      <c r="L482" s="16" t="e">
        <f t="shared" si="13"/>
        <v>#DIV/0!</v>
      </c>
    </row>
    <row r="483" spans="1:12" ht="51.75" customHeight="1" hidden="1">
      <c r="A483" s="52" t="s">
        <v>175</v>
      </c>
      <c r="B483" s="89"/>
      <c r="C483" s="74"/>
      <c r="D483" s="74"/>
      <c r="E483" s="84"/>
      <c r="F483" s="74"/>
      <c r="G483" s="75">
        <v>0</v>
      </c>
      <c r="H483" s="105"/>
      <c r="I483" s="47"/>
      <c r="J483" s="136">
        <v>0</v>
      </c>
      <c r="K483" s="149"/>
      <c r="L483" s="16" t="e">
        <f t="shared" si="13"/>
        <v>#DIV/0!</v>
      </c>
    </row>
    <row r="484" spans="1:12" ht="16.5" customHeight="1">
      <c r="A484" s="51" t="s">
        <v>156</v>
      </c>
      <c r="B484" s="89"/>
      <c r="C484" s="61" t="s">
        <v>101</v>
      </c>
      <c r="D484" s="61" t="s">
        <v>93</v>
      </c>
      <c r="E484" s="101">
        <v>5050000</v>
      </c>
      <c r="F484" s="61" t="s">
        <v>59</v>
      </c>
      <c r="G484" s="62">
        <v>660</v>
      </c>
      <c r="H484" s="105"/>
      <c r="I484" s="47">
        <v>1110</v>
      </c>
      <c r="J484" s="134">
        <v>790</v>
      </c>
      <c r="K484" s="147">
        <v>789</v>
      </c>
      <c r="L484" s="16">
        <f t="shared" si="13"/>
        <v>99.87341772151899</v>
      </c>
    </row>
    <row r="485" spans="1:12" ht="32.25" customHeight="1" hidden="1">
      <c r="A485" s="63" t="s">
        <v>220</v>
      </c>
      <c r="B485" s="89"/>
      <c r="C485" s="61" t="s">
        <v>101</v>
      </c>
      <c r="D485" s="61" t="s">
        <v>93</v>
      </c>
      <c r="E485" s="101">
        <v>5050000</v>
      </c>
      <c r="F485" s="61" t="s">
        <v>221</v>
      </c>
      <c r="G485" s="62"/>
      <c r="H485" s="105"/>
      <c r="I485" s="47"/>
      <c r="J485" s="134"/>
      <c r="K485" s="147"/>
      <c r="L485" s="16" t="e">
        <f t="shared" si="13"/>
        <v>#DIV/0!</v>
      </c>
    </row>
    <row r="486" spans="1:12" ht="32.25" customHeight="1">
      <c r="A486" s="63" t="s">
        <v>195</v>
      </c>
      <c r="B486" s="115"/>
      <c r="C486" s="61" t="s">
        <v>101</v>
      </c>
      <c r="D486" s="61" t="s">
        <v>93</v>
      </c>
      <c r="E486" s="101">
        <v>5050000</v>
      </c>
      <c r="F486" s="61" t="s">
        <v>196</v>
      </c>
      <c r="G486" s="62">
        <v>18861</v>
      </c>
      <c r="H486" s="105"/>
      <c r="I486" s="47">
        <v>0</v>
      </c>
      <c r="J486" s="134">
        <v>80354</v>
      </c>
      <c r="K486" s="147">
        <v>78679</v>
      </c>
      <c r="L486" s="16">
        <f t="shared" si="13"/>
        <v>97.91547402742863</v>
      </c>
    </row>
    <row r="487" spans="1:12" ht="27.75" customHeight="1">
      <c r="A487" s="52" t="s">
        <v>309</v>
      </c>
      <c r="B487" s="114"/>
      <c r="C487" s="74"/>
      <c r="D487" s="74"/>
      <c r="E487" s="84"/>
      <c r="F487" s="74"/>
      <c r="G487" s="75">
        <v>18855</v>
      </c>
      <c r="H487" s="104"/>
      <c r="I487" s="54">
        <v>0</v>
      </c>
      <c r="J487" s="136">
        <v>80348</v>
      </c>
      <c r="K487" s="149">
        <v>78673</v>
      </c>
      <c r="L487" s="17">
        <f t="shared" si="13"/>
        <v>97.91531836511176</v>
      </c>
    </row>
    <row r="488" spans="1:12" ht="17.25" customHeight="1">
      <c r="A488" s="68" t="s">
        <v>157</v>
      </c>
      <c r="B488" s="114"/>
      <c r="C488" s="61" t="s">
        <v>101</v>
      </c>
      <c r="D488" s="61" t="s">
        <v>93</v>
      </c>
      <c r="E488" s="101">
        <v>5140000</v>
      </c>
      <c r="F488" s="61"/>
      <c r="G488" s="62">
        <f>G489</f>
        <v>1083</v>
      </c>
      <c r="H488" s="105"/>
      <c r="I488" s="47">
        <f>I489</f>
        <v>633</v>
      </c>
      <c r="J488" s="134">
        <f>J489</f>
        <v>1085</v>
      </c>
      <c r="K488" s="147">
        <f>K489</f>
        <v>899</v>
      </c>
      <c r="L488" s="16">
        <f t="shared" si="13"/>
        <v>82.85714285714286</v>
      </c>
    </row>
    <row r="489" spans="1:12" ht="16.5" customHeight="1">
      <c r="A489" s="51" t="s">
        <v>65</v>
      </c>
      <c r="B489" s="114"/>
      <c r="C489" s="61" t="s">
        <v>101</v>
      </c>
      <c r="D489" s="61" t="s">
        <v>93</v>
      </c>
      <c r="E489" s="101">
        <v>5140000</v>
      </c>
      <c r="F489" s="61" t="s">
        <v>64</v>
      </c>
      <c r="G489" s="62">
        <v>1083</v>
      </c>
      <c r="H489" s="105"/>
      <c r="I489" s="47">
        <v>633</v>
      </c>
      <c r="J489" s="134">
        <v>1085</v>
      </c>
      <c r="K489" s="147">
        <v>899</v>
      </c>
      <c r="L489" s="16">
        <f t="shared" si="13"/>
        <v>82.85714285714286</v>
      </c>
    </row>
    <row r="490" spans="1:12" ht="54" customHeight="1">
      <c r="A490" s="52" t="s">
        <v>175</v>
      </c>
      <c r="B490" s="114"/>
      <c r="C490" s="61"/>
      <c r="D490" s="61"/>
      <c r="E490" s="101"/>
      <c r="F490" s="61"/>
      <c r="G490" s="75">
        <v>3</v>
      </c>
      <c r="H490" s="105"/>
      <c r="I490" s="54">
        <v>3</v>
      </c>
      <c r="J490" s="136">
        <v>3</v>
      </c>
      <c r="K490" s="149">
        <v>3</v>
      </c>
      <c r="L490" s="17">
        <f t="shared" si="13"/>
        <v>100</v>
      </c>
    </row>
    <row r="491" spans="1:12" ht="16.5" customHeight="1">
      <c r="A491" s="92" t="s">
        <v>191</v>
      </c>
      <c r="B491" s="114"/>
      <c r="C491" s="61" t="s">
        <v>101</v>
      </c>
      <c r="D491" s="61" t="s">
        <v>93</v>
      </c>
      <c r="E491" s="35">
        <v>5220000</v>
      </c>
      <c r="F491" s="61"/>
      <c r="G491" s="75"/>
      <c r="H491" s="62">
        <f>H493</f>
        <v>1549</v>
      </c>
      <c r="I491" s="47">
        <f>I492</f>
        <v>0</v>
      </c>
      <c r="J491" s="134">
        <f>J493</f>
        <v>2596</v>
      </c>
      <c r="K491" s="147">
        <f>K492</f>
        <v>913</v>
      </c>
      <c r="L491" s="16">
        <f t="shared" si="13"/>
        <v>35.16949152542373</v>
      </c>
    </row>
    <row r="492" spans="1:12" ht="49.5" customHeight="1">
      <c r="A492" s="92" t="s">
        <v>348</v>
      </c>
      <c r="B492" s="114"/>
      <c r="C492" s="61" t="s">
        <v>101</v>
      </c>
      <c r="D492" s="61" t="s">
        <v>93</v>
      </c>
      <c r="E492" s="35">
        <v>5221203</v>
      </c>
      <c r="F492" s="61"/>
      <c r="G492" s="75"/>
      <c r="H492" s="62">
        <f>H493</f>
        <v>1549</v>
      </c>
      <c r="I492" s="47">
        <f>I494</f>
        <v>0</v>
      </c>
      <c r="J492" s="134">
        <f>J493</f>
        <v>2596</v>
      </c>
      <c r="K492" s="147">
        <f>K494</f>
        <v>913</v>
      </c>
      <c r="L492" s="16">
        <f t="shared" si="13"/>
        <v>35.16949152542373</v>
      </c>
    </row>
    <row r="493" spans="1:12" ht="16.5" customHeight="1" hidden="1">
      <c r="A493" s="92" t="s">
        <v>336</v>
      </c>
      <c r="B493" s="114"/>
      <c r="C493" s="61" t="s">
        <v>101</v>
      </c>
      <c r="D493" s="61" t="s">
        <v>93</v>
      </c>
      <c r="E493" s="35">
        <v>5221203</v>
      </c>
      <c r="F493" s="61"/>
      <c r="G493" s="75"/>
      <c r="H493" s="62">
        <f>H494</f>
        <v>1549</v>
      </c>
      <c r="I493" s="47"/>
      <c r="J493" s="134">
        <f>J494</f>
        <v>2596</v>
      </c>
      <c r="K493" s="147"/>
      <c r="L493" s="16">
        <f t="shared" si="13"/>
        <v>0</v>
      </c>
    </row>
    <row r="494" spans="1:12" ht="16.5" customHeight="1">
      <c r="A494" s="51" t="s">
        <v>312</v>
      </c>
      <c r="B494" s="114"/>
      <c r="C494" s="61" t="s">
        <v>101</v>
      </c>
      <c r="D494" s="61" t="s">
        <v>93</v>
      </c>
      <c r="E494" s="35">
        <v>5221203</v>
      </c>
      <c r="F494" s="61" t="s">
        <v>311</v>
      </c>
      <c r="G494" s="75"/>
      <c r="H494" s="105">
        <v>1549</v>
      </c>
      <c r="I494" s="47">
        <v>0</v>
      </c>
      <c r="J494" s="138">
        <v>2596</v>
      </c>
      <c r="K494" s="150">
        <v>913</v>
      </c>
      <c r="L494" s="16">
        <f t="shared" si="13"/>
        <v>35.16949152542373</v>
      </c>
    </row>
    <row r="495" spans="1:12" ht="26.25" customHeight="1">
      <c r="A495" s="52" t="s">
        <v>346</v>
      </c>
      <c r="B495" s="114"/>
      <c r="C495" s="74"/>
      <c r="D495" s="74"/>
      <c r="E495" s="84"/>
      <c r="F495" s="74"/>
      <c r="G495" s="75">
        <v>18855</v>
      </c>
      <c r="H495" s="104"/>
      <c r="I495" s="54">
        <v>0</v>
      </c>
      <c r="J495" s="136">
        <v>2596</v>
      </c>
      <c r="K495" s="149">
        <v>913</v>
      </c>
      <c r="L495" s="17">
        <f t="shared" si="13"/>
        <v>35.16949152542373</v>
      </c>
    </row>
    <row r="496" spans="1:12" ht="16.5" customHeight="1">
      <c r="A496" s="59" t="s">
        <v>210</v>
      </c>
      <c r="B496" s="201" t="s">
        <v>101</v>
      </c>
      <c r="C496" s="201"/>
      <c r="D496" s="44" t="s">
        <v>93</v>
      </c>
      <c r="E496" s="35">
        <v>7950000</v>
      </c>
      <c r="F496" s="44"/>
      <c r="G496" s="87">
        <f>G498</f>
        <v>3000</v>
      </c>
      <c r="H496" s="105"/>
      <c r="I496" s="47">
        <f>I497</f>
        <v>3000</v>
      </c>
      <c r="J496" s="134">
        <f>J498</f>
        <v>3810</v>
      </c>
      <c r="K496" s="147">
        <f>K497</f>
        <v>1825</v>
      </c>
      <c r="L496" s="16">
        <f t="shared" si="13"/>
        <v>47.9002624671916</v>
      </c>
    </row>
    <row r="497" spans="1:12" ht="33.75" customHeight="1">
      <c r="A497" s="59" t="s">
        <v>310</v>
      </c>
      <c r="B497" s="201" t="s">
        <v>101</v>
      </c>
      <c r="C497" s="201"/>
      <c r="D497" s="44" t="s">
        <v>93</v>
      </c>
      <c r="E497" s="35">
        <v>7950400</v>
      </c>
      <c r="F497" s="44"/>
      <c r="G497" s="62">
        <f>G498</f>
        <v>3000</v>
      </c>
      <c r="H497" s="105"/>
      <c r="I497" s="47">
        <f>I498</f>
        <v>3000</v>
      </c>
      <c r="J497" s="134">
        <f>J498</f>
        <v>3810</v>
      </c>
      <c r="K497" s="147">
        <f>K498</f>
        <v>1825</v>
      </c>
      <c r="L497" s="16">
        <f t="shared" si="13"/>
        <v>47.9002624671916</v>
      </c>
    </row>
    <row r="498" spans="1:12" ht="16.5" customHeight="1">
      <c r="A498" s="51" t="s">
        <v>312</v>
      </c>
      <c r="B498" s="201" t="s">
        <v>101</v>
      </c>
      <c r="C498" s="201"/>
      <c r="D498" s="44" t="s">
        <v>93</v>
      </c>
      <c r="E498" s="35">
        <v>7950400</v>
      </c>
      <c r="F498" s="44" t="s">
        <v>311</v>
      </c>
      <c r="G498" s="62">
        <v>3000</v>
      </c>
      <c r="H498" s="105"/>
      <c r="I498" s="47">
        <v>3000</v>
      </c>
      <c r="J498" s="134">
        <v>3810</v>
      </c>
      <c r="K498" s="147">
        <v>1825</v>
      </c>
      <c r="L498" s="16">
        <f t="shared" si="13"/>
        <v>47.9002624671916</v>
      </c>
    </row>
    <row r="499" spans="1:12" ht="12" customHeight="1">
      <c r="A499" s="51"/>
      <c r="B499" s="82"/>
      <c r="C499" s="44"/>
      <c r="D499" s="44"/>
      <c r="E499" s="35"/>
      <c r="F499" s="44"/>
      <c r="G499" s="87"/>
      <c r="H499" s="105"/>
      <c r="I499" s="47"/>
      <c r="J499" s="134"/>
      <c r="K499" s="147"/>
      <c r="L499" s="16"/>
    </row>
    <row r="500" spans="1:12" ht="16.5" customHeight="1">
      <c r="A500" s="43" t="s">
        <v>30</v>
      </c>
      <c r="B500" s="201" t="s">
        <v>101</v>
      </c>
      <c r="C500" s="201"/>
      <c r="D500" s="44" t="s">
        <v>95</v>
      </c>
      <c r="E500" s="35"/>
      <c r="F500" s="44"/>
      <c r="G500" s="87">
        <f>G501</f>
        <v>7941</v>
      </c>
      <c r="H500" s="105"/>
      <c r="I500" s="47">
        <f>I501</f>
        <v>7941</v>
      </c>
      <c r="J500" s="134">
        <f>J501</f>
        <v>7941</v>
      </c>
      <c r="K500" s="147">
        <f>K501</f>
        <v>7681</v>
      </c>
      <c r="L500" s="16">
        <f t="shared" si="13"/>
        <v>96.72585316710742</v>
      </c>
    </row>
    <row r="501" spans="1:12" ht="16.5" customHeight="1">
      <c r="A501" s="59" t="s">
        <v>210</v>
      </c>
      <c r="B501" s="82"/>
      <c r="C501" s="44" t="s">
        <v>101</v>
      </c>
      <c r="D501" s="44" t="s">
        <v>95</v>
      </c>
      <c r="E501" s="35">
        <v>7950000</v>
      </c>
      <c r="F501" s="44"/>
      <c r="G501" s="48">
        <f>G502+G504+G506+G519+G521</f>
        <v>7941</v>
      </c>
      <c r="H501" s="105"/>
      <c r="I501" s="47">
        <f>I504+I506+I519+I521</f>
        <v>7941</v>
      </c>
      <c r="J501" s="131">
        <f>J502+J504+J506+J519+J521</f>
        <v>7941</v>
      </c>
      <c r="K501" s="144">
        <f>K504+K506+K519+K521</f>
        <v>7681</v>
      </c>
      <c r="L501" s="16">
        <f t="shared" si="13"/>
        <v>96.72585316710742</v>
      </c>
    </row>
    <row r="502" spans="1:12" ht="32.25" customHeight="1" hidden="1">
      <c r="A502" s="59" t="s">
        <v>231</v>
      </c>
      <c r="B502" s="82"/>
      <c r="C502" s="44" t="s">
        <v>101</v>
      </c>
      <c r="D502" s="44" t="s">
        <v>95</v>
      </c>
      <c r="E502" s="35">
        <v>7950400</v>
      </c>
      <c r="F502" s="44"/>
      <c r="G502" s="46">
        <f>G503</f>
        <v>0</v>
      </c>
      <c r="H502" s="105"/>
      <c r="I502" s="47"/>
      <c r="J502" s="131">
        <f>J503</f>
        <v>0</v>
      </c>
      <c r="K502" s="144"/>
      <c r="L502" s="16" t="e">
        <f t="shared" si="13"/>
        <v>#DIV/0!</v>
      </c>
    </row>
    <row r="503" spans="1:12" ht="16.5" customHeight="1" hidden="1">
      <c r="A503" s="51" t="s">
        <v>65</v>
      </c>
      <c r="B503" s="82"/>
      <c r="C503" s="44" t="s">
        <v>101</v>
      </c>
      <c r="D503" s="44" t="s">
        <v>95</v>
      </c>
      <c r="E503" s="35">
        <v>7950400</v>
      </c>
      <c r="F503" s="44" t="s">
        <v>64</v>
      </c>
      <c r="G503" s="46">
        <v>0</v>
      </c>
      <c r="H503" s="105"/>
      <c r="I503" s="47"/>
      <c r="J503" s="131">
        <v>0</v>
      </c>
      <c r="K503" s="144"/>
      <c r="L503" s="16" t="e">
        <f t="shared" si="13"/>
        <v>#DIV/0!</v>
      </c>
    </row>
    <row r="504" spans="1:12" ht="16.5" customHeight="1">
      <c r="A504" s="68" t="s">
        <v>308</v>
      </c>
      <c r="B504" s="82"/>
      <c r="C504" s="44" t="s">
        <v>101</v>
      </c>
      <c r="D504" s="44" t="s">
        <v>95</v>
      </c>
      <c r="E504" s="35">
        <v>7950500</v>
      </c>
      <c r="F504" s="44"/>
      <c r="G504" s="48">
        <f>G505</f>
        <v>860</v>
      </c>
      <c r="H504" s="105"/>
      <c r="I504" s="47">
        <f>I505</f>
        <v>860</v>
      </c>
      <c r="J504" s="131">
        <f>J505</f>
        <v>860</v>
      </c>
      <c r="K504" s="144">
        <f>K505</f>
        <v>860</v>
      </c>
      <c r="L504" s="16">
        <f t="shared" si="13"/>
        <v>100</v>
      </c>
    </row>
    <row r="505" spans="1:12" ht="16.5" customHeight="1">
      <c r="A505" s="51" t="s">
        <v>65</v>
      </c>
      <c r="B505" s="82"/>
      <c r="C505" s="44" t="s">
        <v>101</v>
      </c>
      <c r="D505" s="44" t="s">
        <v>95</v>
      </c>
      <c r="E505" s="35">
        <v>7950500</v>
      </c>
      <c r="F505" s="44" t="s">
        <v>64</v>
      </c>
      <c r="G505" s="46">
        <v>860</v>
      </c>
      <c r="H505" s="105"/>
      <c r="I505" s="47">
        <v>860</v>
      </c>
      <c r="J505" s="131">
        <v>860</v>
      </c>
      <c r="K505" s="144">
        <v>860</v>
      </c>
      <c r="L505" s="16">
        <f t="shared" si="13"/>
        <v>100</v>
      </c>
    </row>
    <row r="506" spans="1:12" ht="33" customHeight="1">
      <c r="A506" s="68" t="s">
        <v>313</v>
      </c>
      <c r="B506" s="82"/>
      <c r="C506" s="44" t="s">
        <v>101</v>
      </c>
      <c r="D506" s="44" t="s">
        <v>95</v>
      </c>
      <c r="E506" s="35">
        <v>7950600</v>
      </c>
      <c r="F506" s="44"/>
      <c r="G506" s="46">
        <f>G518</f>
        <v>6343</v>
      </c>
      <c r="H506" s="105"/>
      <c r="I506" s="47">
        <f>I518</f>
        <v>6343</v>
      </c>
      <c r="J506" s="131">
        <f>J518</f>
        <v>6343</v>
      </c>
      <c r="K506" s="144">
        <f>K518</f>
        <v>6343</v>
      </c>
      <c r="L506" s="16">
        <f t="shared" si="13"/>
        <v>100</v>
      </c>
    </row>
    <row r="507" spans="1:12" ht="16.5" customHeight="1" hidden="1">
      <c r="A507" s="68" t="s">
        <v>113</v>
      </c>
      <c r="B507" s="36"/>
      <c r="C507" s="44" t="s">
        <v>101</v>
      </c>
      <c r="D507" s="44" t="s">
        <v>95</v>
      </c>
      <c r="E507" s="44" t="s">
        <v>120</v>
      </c>
      <c r="F507" s="44"/>
      <c r="G507" s="46">
        <f>G508+G510+G512+G514+G516</f>
        <v>0</v>
      </c>
      <c r="H507" s="105"/>
      <c r="I507" s="47"/>
      <c r="J507" s="131">
        <f>J508+J510+J512+J514+J516</f>
        <v>0</v>
      </c>
      <c r="K507" s="144"/>
      <c r="L507" s="16" t="e">
        <f t="shared" si="13"/>
        <v>#DIV/0!</v>
      </c>
    </row>
    <row r="508" spans="1:12" ht="15.75" customHeight="1" hidden="1">
      <c r="A508" s="68" t="s">
        <v>158</v>
      </c>
      <c r="B508" s="201" t="s">
        <v>101</v>
      </c>
      <c r="C508" s="201"/>
      <c r="D508" s="44" t="s">
        <v>95</v>
      </c>
      <c r="E508" s="35">
        <v>5230500</v>
      </c>
      <c r="F508" s="44"/>
      <c r="G508" s="46">
        <f>G509</f>
        <v>0</v>
      </c>
      <c r="H508" s="105"/>
      <c r="I508" s="47"/>
      <c r="J508" s="131">
        <f>J509</f>
        <v>0</v>
      </c>
      <c r="K508" s="144"/>
      <c r="L508" s="16" t="e">
        <f t="shared" si="13"/>
        <v>#DIV/0!</v>
      </c>
    </row>
    <row r="509" spans="1:12" ht="16.5" customHeight="1" hidden="1">
      <c r="A509" s="51" t="s">
        <v>65</v>
      </c>
      <c r="B509" s="44" t="s">
        <v>101</v>
      </c>
      <c r="C509" s="44" t="s">
        <v>101</v>
      </c>
      <c r="D509" s="44" t="s">
        <v>95</v>
      </c>
      <c r="E509" s="35">
        <v>5230500</v>
      </c>
      <c r="F509" s="44" t="s">
        <v>64</v>
      </c>
      <c r="G509" s="46"/>
      <c r="H509" s="105"/>
      <c r="I509" s="47"/>
      <c r="J509" s="131"/>
      <c r="K509" s="144"/>
      <c r="L509" s="16" t="e">
        <f t="shared" si="13"/>
        <v>#DIV/0!</v>
      </c>
    </row>
    <row r="510" spans="1:12" ht="16.5" customHeight="1" hidden="1">
      <c r="A510" s="68" t="s">
        <v>159</v>
      </c>
      <c r="B510" s="44" t="s">
        <v>101</v>
      </c>
      <c r="C510" s="44" t="s">
        <v>101</v>
      </c>
      <c r="D510" s="44" t="s">
        <v>95</v>
      </c>
      <c r="E510" s="35">
        <v>5230600</v>
      </c>
      <c r="F510" s="44"/>
      <c r="G510" s="46">
        <f>G511</f>
        <v>0</v>
      </c>
      <c r="H510" s="105"/>
      <c r="I510" s="47"/>
      <c r="J510" s="131">
        <f>J511</f>
        <v>0</v>
      </c>
      <c r="K510" s="144"/>
      <c r="L510" s="16" t="e">
        <f t="shared" si="13"/>
        <v>#DIV/0!</v>
      </c>
    </row>
    <row r="511" spans="1:12" ht="16.5" customHeight="1" hidden="1">
      <c r="A511" s="51" t="s">
        <v>65</v>
      </c>
      <c r="B511" s="44" t="s">
        <v>101</v>
      </c>
      <c r="C511" s="44" t="s">
        <v>101</v>
      </c>
      <c r="D511" s="44" t="s">
        <v>95</v>
      </c>
      <c r="E511" s="35">
        <v>5230600</v>
      </c>
      <c r="F511" s="44" t="s">
        <v>64</v>
      </c>
      <c r="G511" s="46"/>
      <c r="H511" s="105"/>
      <c r="I511" s="47"/>
      <c r="J511" s="131"/>
      <c r="K511" s="144"/>
      <c r="L511" s="16" t="e">
        <f t="shared" si="13"/>
        <v>#DIV/0!</v>
      </c>
    </row>
    <row r="512" spans="1:12" ht="48" customHeight="1" hidden="1">
      <c r="A512" s="68" t="s">
        <v>160</v>
      </c>
      <c r="B512" s="44"/>
      <c r="C512" s="44" t="s">
        <v>101</v>
      </c>
      <c r="D512" s="44" t="s">
        <v>95</v>
      </c>
      <c r="E512" s="35">
        <v>5230700</v>
      </c>
      <c r="F512" s="44"/>
      <c r="G512" s="46">
        <f>G513</f>
        <v>0</v>
      </c>
      <c r="H512" s="105"/>
      <c r="I512" s="47"/>
      <c r="J512" s="131">
        <f>J513</f>
        <v>0</v>
      </c>
      <c r="K512" s="144"/>
      <c r="L512" s="16" t="e">
        <f t="shared" si="13"/>
        <v>#DIV/0!</v>
      </c>
    </row>
    <row r="513" spans="1:12" ht="16.5" customHeight="1" hidden="1">
      <c r="A513" s="51" t="s">
        <v>65</v>
      </c>
      <c r="B513" s="44"/>
      <c r="C513" s="44" t="s">
        <v>101</v>
      </c>
      <c r="D513" s="44" t="s">
        <v>95</v>
      </c>
      <c r="E513" s="35">
        <v>5230700</v>
      </c>
      <c r="F513" s="44" t="s">
        <v>64</v>
      </c>
      <c r="G513" s="46">
        <v>0</v>
      </c>
      <c r="H513" s="105"/>
      <c r="I513" s="47"/>
      <c r="J513" s="131">
        <v>0</v>
      </c>
      <c r="K513" s="144"/>
      <c r="L513" s="16" t="e">
        <f t="shared" si="13"/>
        <v>#DIV/0!</v>
      </c>
    </row>
    <row r="514" spans="1:12" ht="16.5" customHeight="1" hidden="1">
      <c r="A514" s="68" t="s">
        <v>161</v>
      </c>
      <c r="B514" s="44"/>
      <c r="C514" s="44" t="s">
        <v>101</v>
      </c>
      <c r="D514" s="44" t="s">
        <v>95</v>
      </c>
      <c r="E514" s="35">
        <v>5230800</v>
      </c>
      <c r="F514" s="44"/>
      <c r="G514" s="46">
        <f>G515</f>
        <v>0</v>
      </c>
      <c r="H514" s="105"/>
      <c r="I514" s="47"/>
      <c r="J514" s="131">
        <f>J515</f>
        <v>0</v>
      </c>
      <c r="K514" s="144"/>
      <c r="L514" s="16" t="e">
        <f t="shared" si="13"/>
        <v>#DIV/0!</v>
      </c>
    </row>
    <row r="515" spans="1:12" ht="16.5" customHeight="1" hidden="1">
      <c r="A515" s="51" t="s">
        <v>65</v>
      </c>
      <c r="B515" s="44"/>
      <c r="C515" s="44" t="s">
        <v>101</v>
      </c>
      <c r="D515" s="44" t="s">
        <v>95</v>
      </c>
      <c r="E515" s="35">
        <v>5230800</v>
      </c>
      <c r="F515" s="44" t="s">
        <v>64</v>
      </c>
      <c r="G515" s="46">
        <v>0</v>
      </c>
      <c r="H515" s="105"/>
      <c r="I515" s="47"/>
      <c r="J515" s="131">
        <v>0</v>
      </c>
      <c r="K515" s="144"/>
      <c r="L515" s="16" t="e">
        <f t="shared" si="13"/>
        <v>#DIV/0!</v>
      </c>
    </row>
    <row r="516" spans="1:12" ht="16.5" customHeight="1" hidden="1">
      <c r="A516" s="68" t="s">
        <v>162</v>
      </c>
      <c r="B516" s="44"/>
      <c r="C516" s="44" t="s">
        <v>101</v>
      </c>
      <c r="D516" s="44" t="s">
        <v>95</v>
      </c>
      <c r="E516" s="44"/>
      <c r="F516" s="44"/>
      <c r="G516" s="46">
        <f>G517</f>
        <v>0</v>
      </c>
      <c r="H516" s="105"/>
      <c r="I516" s="47"/>
      <c r="J516" s="131">
        <f>J517</f>
        <v>0</v>
      </c>
      <c r="K516" s="144"/>
      <c r="L516" s="16" t="e">
        <f t="shared" si="13"/>
        <v>#DIV/0!</v>
      </c>
    </row>
    <row r="517" spans="1:12" ht="15" customHeight="1" hidden="1">
      <c r="A517" s="51" t="s">
        <v>65</v>
      </c>
      <c r="B517" s="82"/>
      <c r="C517" s="44" t="s">
        <v>101</v>
      </c>
      <c r="D517" s="44" t="s">
        <v>95</v>
      </c>
      <c r="E517" s="44"/>
      <c r="F517" s="44" t="s">
        <v>64</v>
      </c>
      <c r="G517" s="48"/>
      <c r="H517" s="105"/>
      <c r="I517" s="47"/>
      <c r="J517" s="131"/>
      <c r="K517" s="144"/>
      <c r="L517" s="16" t="e">
        <f t="shared" si="13"/>
        <v>#DIV/0!</v>
      </c>
    </row>
    <row r="518" spans="1:12" ht="16.5" customHeight="1">
      <c r="A518" s="51" t="s">
        <v>65</v>
      </c>
      <c r="B518" s="82"/>
      <c r="C518" s="44" t="s">
        <v>101</v>
      </c>
      <c r="D518" s="44" t="s">
        <v>95</v>
      </c>
      <c r="E518" s="44" t="s">
        <v>222</v>
      </c>
      <c r="F518" s="44" t="s">
        <v>64</v>
      </c>
      <c r="G518" s="48">
        <v>6343</v>
      </c>
      <c r="H518" s="105"/>
      <c r="I518" s="47">
        <v>6343</v>
      </c>
      <c r="J518" s="131">
        <v>6343</v>
      </c>
      <c r="K518" s="144">
        <v>6343</v>
      </c>
      <c r="L518" s="16">
        <f t="shared" si="13"/>
        <v>100</v>
      </c>
    </row>
    <row r="519" spans="1:14" ht="50.25" customHeight="1">
      <c r="A519" s="68" t="s">
        <v>271</v>
      </c>
      <c r="B519" s="82"/>
      <c r="C519" s="44" t="s">
        <v>101</v>
      </c>
      <c r="D519" s="44" t="s">
        <v>95</v>
      </c>
      <c r="E519" s="44" t="s">
        <v>219</v>
      </c>
      <c r="F519" s="44"/>
      <c r="G519" s="46">
        <f>G520</f>
        <v>700</v>
      </c>
      <c r="H519" s="105"/>
      <c r="I519" s="47">
        <f>I520</f>
        <v>700</v>
      </c>
      <c r="J519" s="131">
        <f>J520</f>
        <v>700</v>
      </c>
      <c r="K519" s="144">
        <f>K520</f>
        <v>440</v>
      </c>
      <c r="L519" s="16">
        <f t="shared" si="13"/>
        <v>62.857142857142854</v>
      </c>
      <c r="N519" t="s">
        <v>375</v>
      </c>
    </row>
    <row r="520" spans="1:12" ht="16.5" customHeight="1">
      <c r="A520" s="51" t="s">
        <v>65</v>
      </c>
      <c r="B520" s="82"/>
      <c r="C520" s="44" t="s">
        <v>101</v>
      </c>
      <c r="D520" s="44" t="s">
        <v>95</v>
      </c>
      <c r="E520" s="44" t="s">
        <v>219</v>
      </c>
      <c r="F520" s="44" t="s">
        <v>64</v>
      </c>
      <c r="G520" s="48">
        <v>700</v>
      </c>
      <c r="H520" s="105"/>
      <c r="I520" s="47">
        <v>700</v>
      </c>
      <c r="J520" s="131">
        <v>700</v>
      </c>
      <c r="K520" s="144">
        <v>440</v>
      </c>
      <c r="L520" s="16">
        <f t="shared" si="13"/>
        <v>62.857142857142854</v>
      </c>
    </row>
    <row r="521" spans="1:12" ht="49.5" customHeight="1">
      <c r="A521" s="59" t="s">
        <v>274</v>
      </c>
      <c r="B521" s="44"/>
      <c r="C521" s="44" t="s">
        <v>101</v>
      </c>
      <c r="D521" s="44" t="s">
        <v>95</v>
      </c>
      <c r="E521" s="35">
        <v>7950900</v>
      </c>
      <c r="F521" s="44"/>
      <c r="G521" s="46">
        <f>G522</f>
        <v>38</v>
      </c>
      <c r="H521" s="105"/>
      <c r="I521" s="47">
        <f>I522</f>
        <v>38</v>
      </c>
      <c r="J521" s="131">
        <f>J522</f>
        <v>38</v>
      </c>
      <c r="K521" s="144">
        <f>K522</f>
        <v>38</v>
      </c>
      <c r="L521" s="16">
        <f t="shared" si="13"/>
        <v>100</v>
      </c>
    </row>
    <row r="522" spans="1:12" ht="16.5" customHeight="1">
      <c r="A522" s="51" t="s">
        <v>65</v>
      </c>
      <c r="B522" s="82"/>
      <c r="C522" s="44" t="s">
        <v>101</v>
      </c>
      <c r="D522" s="44" t="s">
        <v>95</v>
      </c>
      <c r="E522" s="44" t="s">
        <v>242</v>
      </c>
      <c r="F522" s="44" t="s">
        <v>64</v>
      </c>
      <c r="G522" s="46">
        <v>38</v>
      </c>
      <c r="H522" s="105"/>
      <c r="I522" s="47">
        <v>38</v>
      </c>
      <c r="J522" s="131">
        <v>38</v>
      </c>
      <c r="K522" s="144">
        <v>38</v>
      </c>
      <c r="L522" s="16">
        <f t="shared" si="13"/>
        <v>100</v>
      </c>
    </row>
    <row r="523" spans="1:12" ht="12" customHeight="1">
      <c r="A523" s="116"/>
      <c r="B523" s="117"/>
      <c r="C523" s="118"/>
      <c r="D523" s="118"/>
      <c r="E523" s="119"/>
      <c r="F523" s="118"/>
      <c r="G523" s="120"/>
      <c r="H523" s="121"/>
      <c r="I523" s="122"/>
      <c r="J523" s="139"/>
      <c r="K523" s="152"/>
      <c r="L523" s="16"/>
    </row>
    <row r="524" spans="1:12" ht="14.25" customHeight="1">
      <c r="A524" s="153" t="s">
        <v>9</v>
      </c>
      <c r="B524" s="125"/>
      <c r="C524" s="154"/>
      <c r="D524" s="154"/>
      <c r="E524" s="155"/>
      <c r="F524" s="156"/>
      <c r="G524" s="1">
        <f>G16+G83+G125+G161+G254+G270+G350+G380+G447</f>
        <v>4853438</v>
      </c>
      <c r="H524" s="1">
        <f>H16+H83+H125+H161+H254+H270+H350+H380+H447</f>
        <v>392378</v>
      </c>
      <c r="I524" s="13">
        <f>I16+I83+I125+I161+I254+I270+I350+I380+I447</f>
        <v>4210014</v>
      </c>
      <c r="J524" s="140">
        <f>J16+J83+J125+J161+J254+J270+J350+J380+J447</f>
        <v>5442399</v>
      </c>
      <c r="K524" s="13">
        <f>K16+K83+K125+K161+K270+K350+K380+K447+K254</f>
        <v>5040550</v>
      </c>
      <c r="L524" s="15">
        <f t="shared" si="13"/>
        <v>92.61632599888395</v>
      </c>
    </row>
    <row r="525" spans="1:7" ht="18" customHeight="1">
      <c r="A525" s="176"/>
      <c r="B525" s="176"/>
      <c r="C525" s="176"/>
      <c r="D525" s="176"/>
      <c r="E525" s="176"/>
      <c r="F525" s="176"/>
      <c r="G525" s="176"/>
    </row>
    <row r="528" spans="1:11" ht="12.75">
      <c r="A528" s="175" t="s">
        <v>383</v>
      </c>
      <c r="B528" s="176"/>
      <c r="C528" s="177"/>
      <c r="D528" s="177"/>
      <c r="E528" s="176"/>
      <c r="F528" s="177"/>
      <c r="G528" s="178"/>
      <c r="H528" s="176"/>
      <c r="I528" s="176"/>
      <c r="J528" s="179"/>
      <c r="K528" s="176"/>
    </row>
    <row r="529" spans="1:11" ht="12.75">
      <c r="A529" s="175"/>
      <c r="B529" s="176"/>
      <c r="C529" s="177"/>
      <c r="D529" s="177"/>
      <c r="E529" s="176"/>
      <c r="F529" s="177"/>
      <c r="G529" s="178"/>
      <c r="H529" s="176"/>
      <c r="I529" s="176"/>
      <c r="J529" s="179"/>
      <c r="K529" s="176"/>
    </row>
    <row r="530" spans="1:11" ht="12.75">
      <c r="A530" s="175"/>
      <c r="B530" s="176"/>
      <c r="C530" s="176"/>
      <c r="D530" s="176"/>
      <c r="E530" s="176"/>
      <c r="F530" s="176"/>
      <c r="G530" s="176"/>
      <c r="H530" s="176"/>
      <c r="I530" s="176"/>
      <c r="J530" s="176"/>
      <c r="K530" s="176"/>
    </row>
  </sheetData>
  <mergeCells count="104">
    <mergeCell ref="A530:K530"/>
    <mergeCell ref="C1:L1"/>
    <mergeCell ref="B433:C433"/>
    <mergeCell ref="A434:B434"/>
    <mergeCell ref="B447:C447"/>
    <mergeCell ref="B395:C395"/>
    <mergeCell ref="B396:C396"/>
    <mergeCell ref="B431:C431"/>
    <mergeCell ref="B426:C426"/>
    <mergeCell ref="B397:C397"/>
    <mergeCell ref="B417:C417"/>
    <mergeCell ref="B496:C496"/>
    <mergeCell ref="A525:G525"/>
    <mergeCell ref="B497:C497"/>
    <mergeCell ref="B498:C498"/>
    <mergeCell ref="B500:C500"/>
    <mergeCell ref="B508:C508"/>
    <mergeCell ref="B427:C427"/>
    <mergeCell ref="B429:C429"/>
    <mergeCell ref="B394:C394"/>
    <mergeCell ref="B200:C200"/>
    <mergeCell ref="B203:C203"/>
    <mergeCell ref="A232:B232"/>
    <mergeCell ref="B270:C270"/>
    <mergeCell ref="B250:C250"/>
    <mergeCell ref="A251:B251"/>
    <mergeCell ref="B292:C292"/>
    <mergeCell ref="B271:C271"/>
    <mergeCell ref="B277:C277"/>
    <mergeCell ref="B392:C392"/>
    <mergeCell ref="B161:C161"/>
    <mergeCell ref="A374:B374"/>
    <mergeCell ref="B278:C278"/>
    <mergeCell ref="B288:C288"/>
    <mergeCell ref="B324:C324"/>
    <mergeCell ref="B325:C325"/>
    <mergeCell ref="B293:C293"/>
    <mergeCell ref="B296:C296"/>
    <mergeCell ref="B326:C326"/>
    <mergeCell ref="B393:C393"/>
    <mergeCell ref="A58:B58"/>
    <mergeCell ref="B83:C83"/>
    <mergeCell ref="B84:C84"/>
    <mergeCell ref="B88:C88"/>
    <mergeCell ref="B91:C91"/>
    <mergeCell ref="B92:C92"/>
    <mergeCell ref="B104:C104"/>
    <mergeCell ref="B108:C108"/>
    <mergeCell ref="B109:C109"/>
    <mergeCell ref="A13:B13"/>
    <mergeCell ref="A15:B16"/>
    <mergeCell ref="E15:E16"/>
    <mergeCell ref="D11:D12"/>
    <mergeCell ref="E11:E12"/>
    <mergeCell ref="C11:C12"/>
    <mergeCell ref="B331:C331"/>
    <mergeCell ref="A18:B18"/>
    <mergeCell ref="A17:B17"/>
    <mergeCell ref="A40:B40"/>
    <mergeCell ref="B313:C313"/>
    <mergeCell ref="B317:C317"/>
    <mergeCell ref="B359:C359"/>
    <mergeCell ref="B333:C333"/>
    <mergeCell ref="B334:C334"/>
    <mergeCell ref="B350:C350"/>
    <mergeCell ref="B351:C351"/>
    <mergeCell ref="B391:C391"/>
    <mergeCell ref="B380:C380"/>
    <mergeCell ref="B381:C381"/>
    <mergeCell ref="B360:C360"/>
    <mergeCell ref="B361:C361"/>
    <mergeCell ref="B362:C362"/>
    <mergeCell ref="B369:C369"/>
    <mergeCell ref="B390:C390"/>
    <mergeCell ref="F15:F16"/>
    <mergeCell ref="F11:F12"/>
    <mergeCell ref="B371:C371"/>
    <mergeCell ref="B199:C199"/>
    <mergeCell ref="B189:C189"/>
    <mergeCell ref="B162:C162"/>
    <mergeCell ref="B167:C167"/>
    <mergeCell ref="B332:C332"/>
    <mergeCell ref="B318:C318"/>
    <mergeCell ref="B297:C297"/>
    <mergeCell ref="C3:L3"/>
    <mergeCell ref="K11:K12"/>
    <mergeCell ref="L11:L12"/>
    <mergeCell ref="A7:L7"/>
    <mergeCell ref="A8:L8"/>
    <mergeCell ref="A9:L9"/>
    <mergeCell ref="H11:H12"/>
    <mergeCell ref="J11:J12"/>
    <mergeCell ref="I11:I12"/>
    <mergeCell ref="G11:G12"/>
    <mergeCell ref="A528:K528"/>
    <mergeCell ref="A529:K529"/>
    <mergeCell ref="C4:L4"/>
    <mergeCell ref="C5:L5"/>
    <mergeCell ref="B173:C173"/>
    <mergeCell ref="A19:B19"/>
    <mergeCell ref="A21:B21"/>
    <mergeCell ref="A22:B22"/>
    <mergeCell ref="A29:B29"/>
    <mergeCell ref="A11:A12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FedyantsevaEB</cp:lastModifiedBy>
  <cp:lastPrinted>2008-03-28T10:54:00Z</cp:lastPrinted>
  <dcterms:created xsi:type="dcterms:W3CDTF">2002-11-27T07:56:57Z</dcterms:created>
  <dcterms:modified xsi:type="dcterms:W3CDTF">2008-04-24T11:10:35Z</dcterms:modified>
  <cp:category/>
  <cp:version/>
  <cp:contentType/>
  <cp:contentStatus/>
</cp:coreProperties>
</file>