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55" windowWidth="11340" windowHeight="5400" activeTab="0"/>
  </bookViews>
  <sheets>
    <sheet name="Исполнение" sheetId="1" r:id="rId1"/>
  </sheets>
  <definedNames>
    <definedName name="_xlnm.Print_Titles" localSheetId="0">'Исполнение'!$15:$15</definedName>
  </definedNames>
  <calcPr fullCalcOnLoad="1"/>
</workbook>
</file>

<file path=xl/sharedStrings.xml><?xml version="1.0" encoding="utf-8"?>
<sst xmlns="http://schemas.openxmlformats.org/spreadsheetml/2006/main" count="430" uniqueCount="402">
  <si>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</si>
  <si>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</si>
  <si>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</si>
  <si>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</si>
  <si>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Налог на доходы физических лиц</t>
  </si>
  <si>
    <t xml:space="preserve">Единый налог на вмененный доход для отдельных видов деятельности </t>
  </si>
  <si>
    <t>Земельный налог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</si>
  <si>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</si>
  <si>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</si>
  <si>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</si>
  <si>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</si>
  <si>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квартир, находящихся в собственности городских округов</t>
  </si>
  <si>
    <t>Прочие неналоговые доходы бюджетов городских округов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</si>
  <si>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</si>
  <si>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</si>
  <si>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</si>
  <si>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</si>
  <si>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</si>
  <si>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1 01 02040 01 0000 110</t>
  </si>
  <si>
    <t>1 01 02030 01 0000 110</t>
  </si>
  <si>
    <t>1 05 00000 00 0000 000</t>
  </si>
  <si>
    <t>1 05 02010 02 0000 110</t>
  </si>
  <si>
    <t>1 05 02020 02 0000 110</t>
  </si>
  <si>
    <t>1 05 03010 01 0000 110</t>
  </si>
  <si>
    <t>1 05 03020 01 0000 110</t>
  </si>
  <si>
    <t>1 06 00000 00 0000 000</t>
  </si>
  <si>
    <t>1 06 01000 00 0000 110</t>
  </si>
  <si>
    <t>1 06 01020 04 0000 110</t>
  </si>
  <si>
    <t>1 06 06000 00 0000 110</t>
  </si>
  <si>
    <t>1 08 00000 00 0000 000</t>
  </si>
  <si>
    <t>1 08 03000 01 0000 110</t>
  </si>
  <si>
    <t>1 08 03010 01 0000 110</t>
  </si>
  <si>
    <t>1 08 07000 01 0000 110</t>
  </si>
  <si>
    <t>1 08 07140 01 0000 110</t>
  </si>
  <si>
    <t>1 08 07150 01 0000 110</t>
  </si>
  <si>
    <t>1 08 07170 01 0000 110</t>
  </si>
  <si>
    <t>1 09 00000 00 0000 000</t>
  </si>
  <si>
    <t>1 09 01000 00 0000 110</t>
  </si>
  <si>
    <t>1 09 01020 04 0000 110</t>
  </si>
  <si>
    <t>1 09 04000 00 0000 110</t>
  </si>
  <si>
    <t>1 09 04050 00 0000 110</t>
  </si>
  <si>
    <t>1 09 07000 00 0000 110</t>
  </si>
  <si>
    <t>1 09 07010 00 0000 110</t>
  </si>
  <si>
    <t>1 09 07030 00 0000 110</t>
  </si>
  <si>
    <t>1 09 07050 00 0000 110</t>
  </si>
  <si>
    <t>1 11 00000 00 0000 000</t>
  </si>
  <si>
    <t>1 11 01000 00 0000 120</t>
  </si>
  <si>
    <t>1 11 01040 04 0000 120</t>
  </si>
  <si>
    <t>1 11 05000 00 0000 120</t>
  </si>
  <si>
    <t>1 11 05010 00 0000 120</t>
  </si>
  <si>
    <t>1 11 05020 00 0000 120</t>
  </si>
  <si>
    <t>1 11 05024 04 0000 120</t>
  </si>
  <si>
    <t>1 11 07000 00 0000 120</t>
  </si>
  <si>
    <t>1 11 07010 00 0000 120</t>
  </si>
  <si>
    <t>1 11 07014 04 0000 120</t>
  </si>
  <si>
    <t>1 11 09000 00 0000 120</t>
  </si>
  <si>
    <t>1 11 09040 00 0000 120</t>
  </si>
  <si>
    <t>1 11 09044 04 0000 120</t>
  </si>
  <si>
    <t>1 12 00000 00 0000 000</t>
  </si>
  <si>
    <t>1 12 01000 01 0000 120</t>
  </si>
  <si>
    <t>1 13 00000 00 0000 000</t>
  </si>
  <si>
    <t>1 14 00000 00 0000 000</t>
  </si>
  <si>
    <t>1 14 01000 00 0000 410</t>
  </si>
  <si>
    <t>1 14 01040 04 0000 410</t>
  </si>
  <si>
    <t>1 14 02000 00 0000 000</t>
  </si>
  <si>
    <t>1 14 06000 00 0000 430</t>
  </si>
  <si>
    <t>1 14 06010 00 0000 430</t>
  </si>
  <si>
    <t>1 14 06012 04 0000 430</t>
  </si>
  <si>
    <t>1 14 06020 00 0000 430</t>
  </si>
  <si>
    <t>1 14 06024 04 0000 430</t>
  </si>
  <si>
    <t>1 16 00000 00 0000 000</t>
  </si>
  <si>
    <t>1 16 03000 00 0000 140</t>
  </si>
  <si>
    <t>1 16 03010 01 0000 140</t>
  </si>
  <si>
    <t>1 16 03030 01 0000 140</t>
  </si>
  <si>
    <t>1 16 06000 01 0000 140</t>
  </si>
  <si>
    <t>1 16 08000 01 0000 140</t>
  </si>
  <si>
    <t>1 16 21000 00 0000 140</t>
  </si>
  <si>
    <t>1 16 21040 04 0000 140</t>
  </si>
  <si>
    <t>1 16 25010 01 0000 140</t>
  </si>
  <si>
    <t>1 16 25020 01 0000 140</t>
  </si>
  <si>
    <t>1 16 25030 01 0000 140</t>
  </si>
  <si>
    <t>1 16 25040 01 0000 140</t>
  </si>
  <si>
    <t>1 16 25050 01 0000 140</t>
  </si>
  <si>
    <t>1 16 25060 01 0000 140</t>
  </si>
  <si>
    <t>1 16 28000 01 0000 140</t>
  </si>
  <si>
    <t>1 16 30000 01 0000 140</t>
  </si>
  <si>
    <t>1 16 33000 00 0000 140</t>
  </si>
  <si>
    <t>1 16 33040 04 0000 140</t>
  </si>
  <si>
    <t>1 16 90000 00 0000 140</t>
  </si>
  <si>
    <t>1 16 90040 04 0000 140</t>
  </si>
  <si>
    <t>1 17 00000 00 0000 000</t>
  </si>
  <si>
    <t>1 17 01000 00 0000 180</t>
  </si>
  <si>
    <t>1 17 01040 04 0000 180</t>
  </si>
  <si>
    <t>1 17 05000 00 0000 180</t>
  </si>
  <si>
    <t>1 17 05040 04 0000 180</t>
  </si>
  <si>
    <t>2 00 00000 00 0000 000</t>
  </si>
  <si>
    <t>2 02 00000 00 0000 000</t>
  </si>
  <si>
    <t>2 02 02000 00 0000 151</t>
  </si>
  <si>
    <t>2 02 02077 00 0000 151</t>
  </si>
  <si>
    <t>2 02 02077 04 0000 151</t>
  </si>
  <si>
    <t>2 02 02999 00 0000 151</t>
  </si>
  <si>
    <t>2 02 02999 04 0000 151</t>
  </si>
  <si>
    <t>2 02 03000 00 0000 151</t>
  </si>
  <si>
    <t>2 02 03022 00 0000 151</t>
  </si>
  <si>
    <t>2 02 03022 04 0000 151</t>
  </si>
  <si>
    <t>2 02 03024 00 0000 151</t>
  </si>
  <si>
    <t>2 02 03024 04 0000 151</t>
  </si>
  <si>
    <t>2 02 03026 00 0000 151</t>
  </si>
  <si>
    <t>2 02 03026 04 0000 151</t>
  </si>
  <si>
    <t>2 02 03029 00 0000 151</t>
  </si>
  <si>
    <t>2 02 03029 04 0000 151</t>
  </si>
  <si>
    <t>2 02 03999 00 0000 151</t>
  </si>
  <si>
    <t>2 02 03999 04 0000 151</t>
  </si>
  <si>
    <t>2 02 04000 00 0000 151</t>
  </si>
  <si>
    <t>2 19 00000 00 0000 000</t>
  </si>
  <si>
    <t>2 19 04000 04 0000 151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</si>
  <si>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</si>
  <si>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</si>
  <si>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</si>
  <si>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</si>
  <si>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</si>
  <si>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</si>
  <si>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</si>
  <si>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Земельный налог (по обязательствам, возникшим до 1 января 2006 года)</t>
  </si>
  <si>
    <t>Прочие налоги и сборы (по отмененным местным налогам и сборам)</t>
  </si>
  <si>
    <t>на осуществление государственных полномочий по выплате вознаграждений профессиональным опекунам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</si>
  <si>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</si>
  <si>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</si>
  <si>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</si>
  <si>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</si>
  <si>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</si>
  <si>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</si>
  <si>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</si>
  <si>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</si>
  <si>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</si>
  <si>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</si>
  <si>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Платежи при пользовании природными ресурсами</t>
  </si>
  <si>
    <t>Прочие неналоговые доходы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</si>
  <si>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</si>
  <si>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</si>
  <si>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Задолженность и перерасчеты по отмененным налогам, сборам и иным обязательным платежам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</si>
  <si>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</si>
  <si>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Наименование</t>
  </si>
  <si>
    <t>Единый сельскохозяйственный налог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</si>
  <si>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</si>
  <si>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Невыясненные поступления, зачисляемые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</si>
  <si>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</si>
  <si>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</si>
  <si>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Субвенции бюджетам субъектов Российской Федерации и муниципальных образований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</si>
  <si>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</si>
  <si>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</si>
  <si>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на осуществление государственных полномочий по организации и осуществлению деятельности по опеке и попечительству</t>
  </si>
  <si>
    <t>Прочие субвенции бюджетам городских округов</t>
  </si>
  <si>
    <t>Иные межбюджетные трансферты</t>
  </si>
  <si>
    <t>ВСЕГО</t>
  </si>
  <si>
    <t>в том числе: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</si>
  <si>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</si>
  <si>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 на имущество физических лиц</t>
  </si>
  <si>
    <t>Государственная пошлина за государственную регистрацию, а также за совершение прочих юридически значимых действий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</si>
  <si>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</si>
  <si>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Налог на рекламу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</si>
  <si>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</si>
  <si>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</si>
  <si>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</si>
  <si>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</t>
  </si>
  <si>
    <t xml:space="preserve">Прочие местные налоги и сборы, мобилизуемые на территориях городских округов </t>
  </si>
  <si>
    <t>Доходы от продажи квартир</t>
  </si>
  <si>
    <t>Доходы от продажи земельных участков, государственная собственность на которые не разграничена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</si>
  <si>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</si>
  <si>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</si>
  <si>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</si>
  <si>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</si>
  <si>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Кассовое исполнение,     тыс. рублей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</si>
  <si>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</si>
  <si>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Невыясненные поступления</t>
  </si>
  <si>
    <t xml:space="preserve">Прочие субсидии 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</si>
  <si>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</si>
  <si>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</si>
  <si>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Прочие субвенции</t>
  </si>
  <si>
    <t>Доходы от возмещения ущерба при возникновении страховых случаев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</si>
  <si>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</si>
  <si>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на осуществление государственных полномочий в сфере административных правонарушений</t>
  </si>
  <si>
    <t>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</si>
  <si>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Безвозмездные поступления от других бюджетов бюджетной системы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</si>
  <si>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</si>
  <si>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Единый налог на вмененный доход для отдельных видов деятельности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</si>
  <si>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</si>
  <si>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</si>
  <si>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</si>
  <si>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Земельный налог (по обязательствам, возникшим до 1 января 2006 года), мобилизуемый на территориях городских округов</t>
  </si>
  <si>
    <t>Единый налог на вмененный доход для отдельных видов деятельности (за налоговые периоды, истекшие до 1 января 2011 года)</t>
  </si>
  <si>
    <t>1 05 02000 02 0000 110</t>
  </si>
  <si>
    <t>1 05 03000 01 0000 110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</si>
  <si>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</si>
  <si>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1 08 07142 01 0000 110</t>
  </si>
  <si>
    <t xml:space="preserve"> 1 08 07173 01 0000 110</t>
  </si>
  <si>
    <t>1 09 04052 04 0000 110</t>
  </si>
  <si>
    <t>1 09 07012 04 0000 110</t>
  </si>
  <si>
    <t>1 09 07032 04 0000 110</t>
  </si>
  <si>
    <t>1 09 07052 04 0000 110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</si>
  <si>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</si>
  <si>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>1 11 05012 04 0000 120</t>
  </si>
  <si>
    <t>1 11 05027 00 0000 120</t>
  </si>
  <si>
    <t>1 11 05027 04 0000 120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</si>
  <si>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</si>
  <si>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</si>
  <si>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</si>
  <si>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</si>
  <si>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1 12 01010 01 0000 120</t>
  </si>
  <si>
    <t>1 12 01020 01 0000 120</t>
  </si>
  <si>
    <t>1 12 01030 01 0000 120</t>
  </si>
  <si>
    <t>1 12 01040 01 0000 120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</si>
  <si>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</si>
  <si>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</si>
  <si>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государства</t>
  </si>
  <si>
    <t>1 13 02000 00 0000 130</t>
  </si>
  <si>
    <t>1 13 02060 00 0000 130</t>
  </si>
  <si>
    <t>1 13 02064 04 0000 130</t>
  </si>
  <si>
    <t>1 13 02990 00 0000 130</t>
  </si>
  <si>
    <t>1 13 02994 04 0000 130</t>
  </si>
  <si>
    <t>1 14 02040 04 0000 410</t>
  </si>
  <si>
    <t>1 14 02043 04 0000 410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</si>
  <si>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</si>
  <si>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</si>
  <si>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правонарушения в области дорожного движения</t>
  </si>
  <si>
    <t>1 16 30010 01 0000 140</t>
  </si>
  <si>
    <t>1 16 30013 01 0000 140</t>
  </si>
  <si>
    <t>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</si>
  <si>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</si>
  <si>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</si>
  <si>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</si>
  <si>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1 16 23000 00 0000 140</t>
  </si>
  <si>
    <t>1 16 23040 04 0000 140</t>
  </si>
  <si>
    <t>1 16 23041 04 0000 140</t>
  </si>
  <si>
    <t>1 16 37000 00 0000 140</t>
  </si>
  <si>
    <t>1 16 37030 04 0000 140</t>
  </si>
  <si>
    <t>1 16 43000 01 0000 140</t>
  </si>
  <si>
    <t>на осуществление государственных полномочий по формированию торгового реестра</t>
  </si>
  <si>
    <t>1 16 25000 00 0000 140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</si>
  <si>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</si>
  <si>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</si>
  <si>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законодательства Российской Федерации об охране и использовании животного мира</t>
  </si>
  <si>
    <t>Плата за иные виды негативного воздействия на окружающую среду</t>
  </si>
  <si>
    <t>1 12 01050 01 0000 120</t>
  </si>
  <si>
    <t>Единый сельскохозяйственный налог (за налоговые периоды, истекшие до 1 января 2011 года)</t>
  </si>
  <si>
    <t>Доходы бюджетов городских округов от возврата бюджетными учреждениями остатков субсидий прошлых лет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</si>
  <si>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</si>
  <si>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</si>
  <si>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1 05 04010 02 0000 110</t>
  </si>
  <si>
    <t>1 05 04000 02 0000 110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</si>
  <si>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</si>
  <si>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</si>
  <si>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1 16 45000 01 0000 140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</si>
  <si>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</si>
  <si>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Субсидии бюджетам бюджетной системы Российской Федерации (межбюджетные субсидии)</t>
  </si>
  <si>
    <t>Доходы бюджетов городских округов от возврата организациями остатков субсидий прошлых лет</t>
  </si>
  <si>
    <t>2 18 04010 04 0000 180</t>
  </si>
  <si>
    <t>2 18 04000 04 0000 180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</si>
  <si>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</si>
  <si>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</si>
  <si>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</si>
  <si>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1 16 08010 01 0000 140</t>
  </si>
  <si>
    <t>2 18 00000 00 0000 180</t>
  </si>
  <si>
    <t>2 02 03119 04 0000 151</t>
  </si>
  <si>
    <t>2 02 03119 00 0000 151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</si>
  <si>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</si>
  <si>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</si>
  <si>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2 02 04999 00 0000 151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</si>
  <si>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</si>
  <si>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</si>
  <si>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2 02 04999 04 0000 151</t>
  </si>
  <si>
    <t>2 02 02088 00 0000 151</t>
  </si>
  <si>
    <t>2 02 02088 04 0000 151</t>
  </si>
  <si>
    <t>2 02 02088 04 0004 151</t>
  </si>
  <si>
    <t>Денежные взыскания (штрафы) за нарушение водного законодательства</t>
  </si>
  <si>
    <t>1 16 25080 00 0000 140</t>
  </si>
  <si>
    <t>1 16 25084 04 0000 140</t>
  </si>
  <si>
    <t>Прочие субсидии бюджетам городских округов</t>
  </si>
  <si>
    <t xml:space="preserve"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
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</si>
  <si>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</si>
  <si>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</si>
  <si>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</si>
  <si>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
</t>
  </si>
  <si>
    <t>Денежные взыскания (штрафы) за правонарушения в области дорожного движения</t>
  </si>
  <si>
    <t>подвидов доходов, классификации операций сектора государственного управления,</t>
  </si>
  <si>
    <t>2 02 02216 00 0000 151</t>
  </si>
  <si>
    <t>2 02 02216 04 0000 151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</si>
  <si>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</si>
  <si>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</si>
  <si>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в том числе: на осуществление государственных полномочий по созданию комиссий по делам несовершеннолетних и защите их прав</t>
  </si>
  <si>
    <t>на осуществление государственных полномочий в сфере охраны труда</t>
  </si>
  <si>
    <t>на осуществление государственных полномочий по предоставлению гражданам субсидий на оплату жилого помещения и коммунальных услуг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</si>
  <si>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</si>
  <si>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</si>
  <si>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</si>
  <si>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</si>
  <si>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</si>
  <si>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</si>
  <si>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1 03 00000 00 0000 000</t>
  </si>
  <si>
    <t>1 03 02000 01 0000 110</t>
  </si>
  <si>
    <t>1 03 02230 01 0000 110</t>
  </si>
  <si>
    <t>1 03 02240 01 0000 110</t>
  </si>
  <si>
    <t>1 03 02250 01 0000 110</t>
  </si>
  <si>
    <t>1 03 02260 01 0000 110</t>
  </si>
  <si>
    <t>Государственная пошлина по делам, рассматриваемым в судах общей юрисдикции, мировыми судьями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</si>
  <si>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</si>
  <si>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</si>
  <si>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</si>
  <si>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</si>
  <si>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</si>
  <si>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</si>
  <si>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</si>
  <si>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</si>
  <si>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</si>
  <si>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</si>
  <si>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</si>
  <si>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</si>
  <si>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</si>
  <si>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</si>
  <si>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</si>
  <si>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нарушение законодательства об экологической экспертизе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</si>
  <si>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</si>
  <si>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Суммы по искам о возмещении вреда, причиненного окружающей среде</t>
  </si>
  <si>
    <t>1 16 35000 00 0000 140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</si>
  <si>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</si>
  <si>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1 16 35020 04 0000 140</t>
  </si>
  <si>
    <t>Денежные взыскания (штрафы) за нарушения законодательства Российской Федерации о промышленной безопасности</t>
  </si>
  <si>
    <t>Прочие доходы от компенсации затрат бюджетов городских округов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</si>
  <si>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</si>
  <si>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</si>
  <si>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</si>
  <si>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</si>
  <si>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Доходы от компенсации затрат государства</t>
  </si>
  <si>
    <t>Субсидии бюджетам на обеспечение жильем молодых семей</t>
  </si>
  <si>
    <t>2 02 02008 00 0000 151</t>
  </si>
  <si>
    <t>Субсидии бюджетам городских округов на обеспечение жильем молодых семей</t>
  </si>
  <si>
    <t>2 02 02008 04 0000 151</t>
  </si>
  <si>
    <t>Субсидии бюджетам на реализацию федеральных целевых программ</t>
  </si>
  <si>
    <t>2 02 02051 00 0000 151</t>
  </si>
  <si>
    <t>Субсидии бюджетам городских округов на реализацию федеральных целевых программ</t>
  </si>
  <si>
    <t>2 02 02051 04 0000 151</t>
  </si>
  <si>
    <t>в том числе: на реализацию мероприятий подпрограммы "Обеспечение жильем молодых семей" федеральной целевой программы "Жилище" на 2011 - 2015 годы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</si>
  <si>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</si>
  <si>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</si>
  <si>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</si>
  <si>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1 16 51020 02 0000 140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</si>
  <si>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</si>
  <si>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</si>
  <si>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1 16 08020 01 0000 140</t>
  </si>
  <si>
    <t>2 02 02204 00 0000 151</t>
  </si>
  <si>
    <t>2 02 02204 04 0000 151</t>
  </si>
  <si>
    <t>Субсидии бюджетам на модернизацию региональных систем дошкольного образования</t>
  </si>
  <si>
    <t>Субсидии бюджетам городских округов на модернизацию региональных систем дошкольного образования</t>
  </si>
  <si>
    <t>Доходы бюджетов бюджетной системы Российской Федерации от возврата организациями остатков субсидий прошлых лет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</si>
  <si>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</si>
  <si>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</si>
  <si>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</si>
  <si>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2 02 02009 04 0000 151</t>
  </si>
  <si>
    <t>на реализацию мероприятий государственной программы Российской Федерации "Доступная среда" на 2011 - 2015 годы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</si>
  <si>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</si>
  <si>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</si>
  <si>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</si>
  <si>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2 02 03007 04 0000 151</t>
  </si>
  <si>
    <t>на возмещение расходов депутатов Архангельского областного Собрания депутатов в избирательных округах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</si>
  <si>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</si>
  <si>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</si>
  <si>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 осуществление государственных полномочий по присвоению спортивных разрядов</t>
  </si>
  <si>
    <t>Код вида доходов, подвида доходов, классификации операций сектора государственного управления, относящихся к доходам бюджетов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</si>
  <si>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</si>
  <si>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</si>
  <si>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в том числе: на реализацию образовательных программ</t>
  </si>
  <si>
    <t>на развитие территориального общественного самоуправления в Архангельской области</t>
  </si>
  <si>
    <t>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</si>
  <si>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на создание условий для обеспечения поселений и жителей городских округов услугами торговли</t>
  </si>
  <si>
    <t>на мероприятия по реализации молодежной политики в муниципальных образованиях</t>
  </si>
  <si>
    <t>на общественно значимые культурные мероприятия в рамках проекта "Созвездие Северных фестивалей"</t>
  </si>
  <si>
    <t>на мероприятия по развитию физической культуры и спорта в муниципальных образованиях</t>
  </si>
  <si>
    <t>на мероприятия по гражданско-патриотическому воспитанию граждан Российской Федерации и допризывной подготовке молодежи в муниципальных образованиях</t>
  </si>
  <si>
    <t>УТВЕРЖДЕН</t>
  </si>
  <si>
    <t>постановлением мэрии</t>
  </si>
  <si>
    <t>города Архангельска</t>
  </si>
  <si>
    <t>об исполнении городского бюджета</t>
  </si>
  <si>
    <t xml:space="preserve">ОТЧЕТ 
</t>
  </si>
  <si>
    <t xml:space="preserve">за I квартал 2015 года </t>
  </si>
  <si>
    <t xml:space="preserve"> относящихся к доходам бюджета, за I квартал 2015 года</t>
  </si>
  <si>
    <t xml:space="preserve">1. Отчет об исполнении доходов городского бюджета по кодам видов доходов,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</si>
  <si>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</si>
  <si>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</si>
  <si>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</si>
  <si>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</si>
  <si>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</si>
  <si>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</si>
  <si>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</si>
  <si>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</si>
  <si>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</si>
  <si>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</si>
  <si>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</si>
  <si>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</si>
  <si>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</si>
  <si>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в том числе: на мероприятия по проведению оздоровительной кампании детей за счет средств областного бюджета</t>
  </si>
  <si>
    <t>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сельской местности, рабочих поселках (поселках городского типа)</t>
  </si>
  <si>
    <t>от 23.04.2015 № 355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</si>
</sst>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_(&quot;р.&quot;* #,##0_);_(&quot;р.&quot;* \(#,##0\);_(&quot;р.&quot;* &quot;-&quot;_);_(@_)"/>
    <numFmt numFmtId="171" formatCode="_(* #,##0_);_(* \(#,##0\);_(* &quot;-&quot;_);_(@_)"/>
    <numFmt numFmtId="172" formatCode="_(&quot;р.&quot;* #,##0.00_);_(&quot;р.&quot;* \(#,##0.00\);_(&quot;р.&quot;* &quot;-&quot;??_);_(@_)"/>
    <numFmt numFmtId="173" formatCode="_(* #,##0.00_);_(* \(#,##0.00\);_(* &quot;-&quot;??_);_(@_)"/>
  </numFmts>
  <fonts count="4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MS Sans Serif"/>
      <family val="2"/>
    </font>
    <font>
      <sz val="12"/>
      <name val="Times New Roman Cyr"/>
      <family val="0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4" xfId="0" applyNumberFormat="1" applyFont="1" applyBorder="1" applyAlignment="1">
      <alignment/>
    </xf>
    <xf numFmtId="0" fontId="1" fillId="0" borderId="10" xfId="53" applyFont="1" applyFill="1" applyBorder="1" applyAlignment="1">
      <alignment vertical="top" wrapText="1"/>
      <protection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3" fillId="0" borderId="13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4" fontId="3" fillId="0" borderId="15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/>
    </xf>
    <xf numFmtId="0" fontId="1" fillId="0" borderId="16" xfId="0" applyFont="1" applyFill="1" applyBorder="1" applyAlignment="1">
      <alignment vertical="top" wrapText="1"/>
    </xf>
    <xf numFmtId="0" fontId="2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wrapText="1"/>
    </xf>
    <xf numFmtId="49" fontId="1" fillId="0" borderId="14" xfId="53" applyNumberFormat="1" applyFont="1" applyFill="1" applyBorder="1" applyAlignment="1">
      <alignment horizontal="center"/>
      <protection/>
    </xf>
    <xf numFmtId="0" fontId="3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4" xfId="53" applyFont="1" applyFill="1" applyBorder="1" applyAlignment="1">
      <alignment horizontal="center"/>
      <protection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 indent="2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center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horizontal="center" wrapText="1"/>
    </xf>
    <xf numFmtId="0" fontId="1" fillId="32" borderId="10" xfId="0" applyFont="1" applyFill="1" applyBorder="1" applyAlignment="1">
      <alignment vertical="top" wrapText="1"/>
    </xf>
    <xf numFmtId="49" fontId="1" fillId="0" borderId="14" xfId="0" applyNumberFormat="1" applyFont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/>
    </xf>
    <xf numFmtId="49" fontId="1" fillId="0" borderId="13" xfId="53" applyNumberFormat="1" applyFont="1" applyFill="1" applyBorder="1" applyAlignment="1">
      <alignment horizontal="center"/>
      <protection/>
    </xf>
    <xf numFmtId="0" fontId="3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vertical="top" wrapText="1" indent="2"/>
    </xf>
    <xf numFmtId="0" fontId="1" fillId="0" borderId="23" xfId="0" applyFont="1" applyBorder="1" applyAlignment="1">
      <alignment horizontal="center" wrapText="1"/>
    </xf>
    <xf numFmtId="3" fontId="1" fillId="0" borderId="19" xfId="0" applyNumberFormat="1" applyFont="1" applyFill="1" applyBorder="1" applyAlignment="1">
      <alignment/>
    </xf>
    <xf numFmtId="0" fontId="3" fillId="0" borderId="24" xfId="0" applyFont="1" applyBorder="1" applyAlignment="1">
      <alignment horizontal="center" wrapText="1"/>
    </xf>
    <xf numFmtId="0" fontId="5" fillId="0" borderId="25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center" shrinkToFit="1"/>
    </xf>
    <xf numFmtId="0" fontId="12" fillId="33" borderId="16" xfId="0" applyNumberFormat="1" applyFont="1" applyFill="1" applyBorder="1" applyAlignment="1">
      <alignment vertical="top" wrapText="1"/>
    </xf>
    <xf numFmtId="0" fontId="11" fillId="33" borderId="16" xfId="0" applyNumberFormat="1" applyFont="1" applyFill="1" applyBorder="1" applyAlignment="1">
      <alignment vertical="top" wrapText="1"/>
    </xf>
    <xf numFmtId="49" fontId="12" fillId="0" borderId="13" xfId="0" applyNumberFormat="1" applyFont="1" applyFill="1" applyBorder="1" applyAlignment="1">
      <alignment horizontal="center" shrinkToFit="1"/>
    </xf>
    <xf numFmtId="0" fontId="1" fillId="0" borderId="20" xfId="0" applyFont="1" applyBorder="1" applyAlignment="1">
      <alignment horizontal="left" vertical="top" wrapText="1" indent="2"/>
    </xf>
    <xf numFmtId="3" fontId="0" fillId="0" borderId="0" xfId="0" applyNumberFormat="1" applyAlignment="1">
      <alignment/>
    </xf>
    <xf numFmtId="0" fontId="1" fillId="0" borderId="16" xfId="0" applyFont="1" applyBorder="1" applyAlignment="1">
      <alignment vertical="top" wrapText="1"/>
    </xf>
    <xf numFmtId="49" fontId="1" fillId="0" borderId="16" xfId="0" applyNumberFormat="1" applyFont="1" applyBorder="1" applyAlignment="1">
      <alignment vertical="top" wrapText="1"/>
    </xf>
    <xf numFmtId="0" fontId="1" fillId="0" borderId="27" xfId="0" applyFont="1" applyBorder="1" applyAlignment="1">
      <alignment horizontal="left" vertical="top" wrapText="1" indent="2"/>
    </xf>
    <xf numFmtId="0" fontId="1" fillId="0" borderId="28" xfId="0" applyFont="1" applyBorder="1" applyAlignment="1">
      <alignment horizontal="center"/>
    </xf>
    <xf numFmtId="0" fontId="48" fillId="32" borderId="16" xfId="0" applyFont="1" applyFill="1" applyBorder="1" applyAlignment="1">
      <alignment horizontal="left" vertical="top" wrapText="1" indent="2" shrinkToFit="1"/>
    </xf>
    <xf numFmtId="169" fontId="1" fillId="0" borderId="14" xfId="0" applyNumberFormat="1" applyFont="1" applyFill="1" applyBorder="1" applyAlignment="1">
      <alignment horizontal="right"/>
    </xf>
    <xf numFmtId="169" fontId="1" fillId="0" borderId="14" xfId="0" applyNumberFormat="1" applyFont="1" applyFill="1" applyBorder="1" applyAlignment="1">
      <alignment horizontal="right"/>
    </xf>
    <xf numFmtId="169" fontId="1" fillId="0" borderId="14" xfId="0" applyNumberFormat="1" applyFont="1" applyFill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1" fillId="0" borderId="14" xfId="0" applyNumberFormat="1" applyFont="1" applyFill="1" applyBorder="1" applyAlignment="1">
      <alignment/>
    </xf>
    <xf numFmtId="169" fontId="1" fillId="0" borderId="14" xfId="0" applyNumberFormat="1" applyFont="1" applyFill="1" applyBorder="1" applyAlignment="1">
      <alignment horizontal="right" wrapText="1"/>
    </xf>
    <xf numFmtId="169" fontId="1" fillId="0" borderId="14" xfId="0" applyNumberFormat="1" applyFont="1" applyFill="1" applyBorder="1" applyAlignment="1">
      <alignment wrapText="1"/>
    </xf>
    <xf numFmtId="169" fontId="1" fillId="0" borderId="14" xfId="0" applyNumberFormat="1" applyFont="1" applyFill="1" applyBorder="1" applyAlignment="1">
      <alignment horizontal="right" wrapText="1"/>
    </xf>
    <xf numFmtId="169" fontId="3" fillId="0" borderId="14" xfId="0" applyNumberFormat="1" applyFont="1" applyFill="1" applyBorder="1" applyAlignment="1">
      <alignment wrapText="1"/>
    </xf>
    <xf numFmtId="169" fontId="1" fillId="0" borderId="14" xfId="0" applyNumberFormat="1" applyFont="1" applyFill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1" fillId="0" borderId="14" xfId="0" applyNumberFormat="1" applyFont="1" applyFill="1" applyBorder="1" applyAlignment="1">
      <alignment/>
    </xf>
    <xf numFmtId="169" fontId="3" fillId="0" borderId="14" xfId="0" applyNumberFormat="1" applyFont="1" applyFill="1" applyBorder="1" applyAlignment="1">
      <alignment horizontal="right" wrapText="1"/>
    </xf>
    <xf numFmtId="169" fontId="3" fillId="0" borderId="14" xfId="0" applyNumberFormat="1" applyFont="1" applyFill="1" applyBorder="1" applyAlignment="1">
      <alignment horizontal="right"/>
    </xf>
    <xf numFmtId="0" fontId="48" fillId="32" borderId="10" xfId="0" applyFont="1" applyFill="1" applyBorder="1" applyAlignment="1">
      <alignment horizontal="left" vertical="top" wrapText="1" indent="2" shrinkToFit="1"/>
    </xf>
    <xf numFmtId="169" fontId="3" fillId="0" borderId="29" xfId="0" applyNumberFormat="1" applyFont="1" applyFill="1" applyBorder="1" applyAlignment="1">
      <alignment horizontal="left" wrapText="1"/>
    </xf>
    <xf numFmtId="169" fontId="1" fillId="0" borderId="14" xfId="53" applyNumberFormat="1" applyFont="1" applyFill="1" applyBorder="1" applyAlignment="1">
      <alignment/>
      <protection/>
    </xf>
    <xf numFmtId="169" fontId="1" fillId="0" borderId="14" xfId="0" applyNumberFormat="1" applyFont="1" applyBorder="1" applyAlignment="1">
      <alignment/>
    </xf>
    <xf numFmtId="169" fontId="3" fillId="0" borderId="30" xfId="0" applyNumberFormat="1" applyFont="1" applyBorder="1" applyAlignment="1">
      <alignment wrapText="1"/>
    </xf>
    <xf numFmtId="169" fontId="3" fillId="0" borderId="14" xfId="0" applyNumberFormat="1" applyFont="1" applyBorder="1" applyAlignment="1">
      <alignment/>
    </xf>
    <xf numFmtId="169" fontId="1" fillId="0" borderId="14" xfId="0" applyNumberFormat="1" applyFont="1" applyBorder="1" applyAlignment="1">
      <alignment wrapText="1"/>
    </xf>
    <xf numFmtId="169" fontId="3" fillId="0" borderId="14" xfId="0" applyNumberFormat="1" applyFont="1" applyFill="1" applyBorder="1" applyAlignment="1">
      <alignment horizontal="right" vertical="top" wrapText="1"/>
    </xf>
    <xf numFmtId="169" fontId="1" fillId="0" borderId="14" xfId="0" applyNumberFormat="1" applyFont="1" applyFill="1" applyBorder="1" applyAlignment="1">
      <alignment horizontal="right" vertical="top" wrapText="1"/>
    </xf>
    <xf numFmtId="169" fontId="1" fillId="0" borderId="14" xfId="0" applyNumberFormat="1" applyFont="1" applyBorder="1" applyAlignment="1">
      <alignment/>
    </xf>
    <xf numFmtId="169" fontId="3" fillId="0" borderId="14" xfId="0" applyNumberFormat="1" applyFont="1" applyBorder="1" applyAlignment="1">
      <alignment horizontal="right" wrapText="1"/>
    </xf>
    <xf numFmtId="169" fontId="1" fillId="0" borderId="31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1" fillId="0" borderId="14" xfId="0" applyNumberFormat="1" applyFont="1" applyBorder="1" applyAlignment="1">
      <alignment wrapText="1"/>
    </xf>
    <xf numFmtId="169" fontId="1" fillId="0" borderId="14" xfId="55" applyNumberFormat="1" applyFont="1" applyFill="1" applyBorder="1" applyAlignment="1">
      <alignment/>
    </xf>
    <xf numFmtId="0" fontId="3" fillId="0" borderId="10" xfId="0" applyNumberFormat="1" applyFont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/>
    </xf>
    <xf numFmtId="169" fontId="3" fillId="0" borderId="14" xfId="53" applyNumberFormat="1" applyFont="1" applyFill="1" applyBorder="1" applyAlignment="1">
      <alignment/>
      <protection/>
    </xf>
    <xf numFmtId="0" fontId="1" fillId="0" borderId="22" xfId="0" applyNumberFormat="1" applyFont="1" applyBorder="1" applyAlignment="1">
      <alignment horizontal="left" vertical="top" wrapText="1"/>
    </xf>
    <xf numFmtId="0" fontId="48" fillId="32" borderId="32" xfId="0" applyFont="1" applyFill="1" applyBorder="1" applyAlignment="1">
      <alignment horizontal="left" vertical="top" wrapText="1" indent="2" shrinkToFit="1"/>
    </xf>
    <xf numFmtId="49" fontId="1" fillId="0" borderId="13" xfId="0" applyNumberFormat="1" applyFont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0" fontId="48" fillId="0" borderId="16" xfId="0" applyFont="1" applyFill="1" applyBorder="1" applyAlignment="1">
      <alignment horizontal="left" vertical="top" wrapText="1" indent="2" shrinkToFit="1"/>
    </xf>
    <xf numFmtId="0" fontId="3" fillId="0" borderId="10" xfId="0" applyFont="1" applyBorder="1" applyAlignment="1">
      <alignment vertical="top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1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63.25390625" style="0" customWidth="1"/>
    <col min="2" max="2" width="28.75390625" style="0" customWidth="1"/>
    <col min="3" max="3" width="11.75390625" style="0" customWidth="1"/>
  </cols>
  <sheetData>
    <row r="1" spans="1:3" ht="15.75">
      <c r="A1" s="12"/>
      <c r="B1" s="125" t="s">
        <v>378</v>
      </c>
      <c r="C1" s="124"/>
    </row>
    <row r="2" spans="1:3" ht="15.75">
      <c r="A2" s="12"/>
      <c r="B2" s="12" t="s">
        <v>379</v>
      </c>
      <c r="C2" s="124"/>
    </row>
    <row r="3" spans="1:3" ht="15.75">
      <c r="A3" s="12"/>
      <c r="B3" s="12" t="s">
        <v>380</v>
      </c>
      <c r="C3" s="124"/>
    </row>
    <row r="4" spans="1:3" ht="15.75">
      <c r="A4" s="12"/>
      <c r="B4" s="12" t="s">
        <v>401</v>
      </c>
      <c r="C4" s="124"/>
    </row>
    <row r="5" spans="1:3" ht="15.75">
      <c r="A5" s="12"/>
      <c r="B5" s="12"/>
      <c r="C5" s="124"/>
    </row>
    <row r="6" spans="1:3" ht="13.5">
      <c r="A6" s="129" t="s">
        <v>382</v>
      </c>
      <c r="B6" s="130"/>
      <c r="C6" s="130"/>
    </row>
    <row r="7" spans="1:3" ht="15.75">
      <c r="A7" s="131" t="s">
        <v>381</v>
      </c>
      <c r="B7" s="130"/>
      <c r="C7" s="130"/>
    </row>
    <row r="8" spans="1:3" ht="15.75">
      <c r="A8" s="131" t="s">
        <v>383</v>
      </c>
      <c r="B8" s="130"/>
      <c r="C8" s="130"/>
    </row>
    <row r="9" spans="1:3" ht="15.75">
      <c r="A9" s="12"/>
      <c r="B9" s="12"/>
      <c r="C9" s="124"/>
    </row>
    <row r="10" spans="1:3" ht="15.75" customHeight="1">
      <c r="A10" s="127" t="s">
        <v>385</v>
      </c>
      <c r="B10" s="127"/>
      <c r="C10" s="127"/>
    </row>
    <row r="11" spans="1:3" ht="14.25" customHeight="1">
      <c r="A11" s="126" t="s">
        <v>284</v>
      </c>
      <c r="B11" s="126"/>
      <c r="C11" s="126"/>
    </row>
    <row r="12" spans="1:3" ht="15.75" customHeight="1">
      <c r="A12" s="126" t="s">
        <v>384</v>
      </c>
      <c r="B12" s="128"/>
      <c r="C12" s="128"/>
    </row>
    <row r="13" spans="1:3" ht="15.75">
      <c r="A13" s="49"/>
      <c r="B13" s="49"/>
      <c r="C13" s="49"/>
    </row>
    <row r="14" spans="1:3" ht="66" customHeight="1">
      <c r="A14" s="50" t="s">
        <v>142</v>
      </c>
      <c r="B14" s="51" t="s">
        <v>367</v>
      </c>
      <c r="C14" s="52" t="s">
        <v>172</v>
      </c>
    </row>
    <row r="15" spans="1:3" ht="12.75">
      <c r="A15" s="8">
        <v>1</v>
      </c>
      <c r="B15" s="7">
        <v>2</v>
      </c>
      <c r="C15" s="34">
        <v>3</v>
      </c>
    </row>
    <row r="16" spans="1:3" ht="15.75">
      <c r="A16" s="36" t="s">
        <v>138</v>
      </c>
      <c r="B16" s="31" t="s">
        <v>13</v>
      </c>
      <c r="C16" s="104">
        <f>SUM(C17,C24,C31,C41,C50,C60,C74,C93,C101,C108,C120,C163)</f>
        <v>974506.6</v>
      </c>
    </row>
    <row r="17" spans="1:3" ht="15.75">
      <c r="A17" s="5" t="s">
        <v>129</v>
      </c>
      <c r="B17" s="38" t="s">
        <v>14</v>
      </c>
      <c r="C17" s="96">
        <f>SUM(C18)</f>
        <v>536904.4999999999</v>
      </c>
    </row>
    <row r="18" spans="1:3" ht="15.75">
      <c r="A18" s="4" t="s">
        <v>4</v>
      </c>
      <c r="B18" s="55" t="s">
        <v>15</v>
      </c>
      <c r="C18" s="90">
        <f>SUM(C19:C22)</f>
        <v>536904.4999999999</v>
      </c>
    </row>
    <row r="19" spans="1:3" ht="78.75" customHeight="1">
      <c r="A19" s="6" t="s">
        <v>364</v>
      </c>
      <c r="B19" s="57" t="s">
        <v>16</v>
      </c>
      <c r="C19" s="97">
        <v>530308.4</v>
      </c>
    </row>
    <row r="20" spans="1:3" ht="111.75" customHeight="1">
      <c r="A20" s="56" t="s">
        <v>365</v>
      </c>
      <c r="B20" s="57" t="s">
        <v>17</v>
      </c>
      <c r="C20" s="97">
        <v>4078.2</v>
      </c>
    </row>
    <row r="21" spans="1:3" ht="48" customHeight="1">
      <c r="A21" s="56" t="s">
        <v>386</v>
      </c>
      <c r="B21" s="57" t="s">
        <v>19</v>
      </c>
      <c r="C21" s="97">
        <v>2084.7</v>
      </c>
    </row>
    <row r="22" spans="1:3" ht="96.75" customHeight="1">
      <c r="A22" s="56" t="s">
        <v>387</v>
      </c>
      <c r="B22" s="57" t="s">
        <v>18</v>
      </c>
      <c r="C22" s="97">
        <v>433.2</v>
      </c>
    </row>
    <row r="23" spans="1:3" ht="15.75" customHeight="1">
      <c r="A23" s="56"/>
      <c r="B23" s="57"/>
      <c r="C23" s="97"/>
    </row>
    <row r="24" spans="1:3" ht="33.75" customHeight="1">
      <c r="A24" s="115" t="s">
        <v>292</v>
      </c>
      <c r="B24" s="116" t="s">
        <v>298</v>
      </c>
      <c r="C24" s="117">
        <f>SUM(C25)</f>
        <v>3818.0000000000005</v>
      </c>
    </row>
    <row r="25" spans="1:3" ht="33.75" customHeight="1">
      <c r="A25" s="56" t="s">
        <v>293</v>
      </c>
      <c r="B25" s="63" t="s">
        <v>299</v>
      </c>
      <c r="C25" s="102">
        <f>SUM(C26:C29)</f>
        <v>3818.0000000000005</v>
      </c>
    </row>
    <row r="26" spans="1:3" ht="80.25" customHeight="1">
      <c r="A26" s="56" t="s">
        <v>294</v>
      </c>
      <c r="B26" s="63" t="s">
        <v>300</v>
      </c>
      <c r="C26" s="97">
        <v>1290.8</v>
      </c>
    </row>
    <row r="27" spans="1:3" ht="95.25" customHeight="1">
      <c r="A27" s="56" t="s">
        <v>295</v>
      </c>
      <c r="B27" s="63" t="s">
        <v>301</v>
      </c>
      <c r="C27" s="97">
        <v>28.9</v>
      </c>
    </row>
    <row r="28" spans="1:3" ht="79.5" customHeight="1">
      <c r="A28" s="56" t="s">
        <v>296</v>
      </c>
      <c r="B28" s="63" t="s">
        <v>302</v>
      </c>
      <c r="C28" s="97">
        <v>2582.4</v>
      </c>
    </row>
    <row r="29" spans="1:3" ht="79.5" customHeight="1">
      <c r="A29" s="56" t="s">
        <v>297</v>
      </c>
      <c r="B29" s="63" t="s">
        <v>303</v>
      </c>
      <c r="C29" s="97">
        <v>-84.1</v>
      </c>
    </row>
    <row r="30" spans="1:3" ht="15.75">
      <c r="A30" s="56"/>
      <c r="B30" s="39"/>
      <c r="C30" s="97"/>
    </row>
    <row r="31" spans="1:3" ht="15.75">
      <c r="A31" s="5" t="s">
        <v>130</v>
      </c>
      <c r="B31" s="38" t="s">
        <v>20</v>
      </c>
      <c r="C31" s="105">
        <f>SUM(C32,C35,C38)</f>
        <v>146952.9</v>
      </c>
    </row>
    <row r="32" spans="1:3" ht="31.5">
      <c r="A32" s="6" t="s">
        <v>5</v>
      </c>
      <c r="B32" s="40" t="s">
        <v>191</v>
      </c>
      <c r="C32" s="102">
        <f>SUM(C33:C34)</f>
        <v>83727.2</v>
      </c>
    </row>
    <row r="33" spans="1:3" ht="31.5">
      <c r="A33" s="21" t="s">
        <v>185</v>
      </c>
      <c r="B33" s="40" t="s">
        <v>21</v>
      </c>
      <c r="C33" s="97">
        <v>83714.2</v>
      </c>
    </row>
    <row r="34" spans="1:3" ht="47.25" customHeight="1">
      <c r="A34" s="21" t="s">
        <v>190</v>
      </c>
      <c r="B34" s="40" t="s">
        <v>22</v>
      </c>
      <c r="C34" s="97">
        <v>13</v>
      </c>
    </row>
    <row r="35" spans="1:3" ht="15.75">
      <c r="A35" s="6" t="s">
        <v>143</v>
      </c>
      <c r="B35" s="42" t="s">
        <v>192</v>
      </c>
      <c r="C35" s="92">
        <f>SUM(C36:C37)</f>
        <v>59220.4</v>
      </c>
    </row>
    <row r="36" spans="1:3" ht="15.75">
      <c r="A36" s="21" t="s">
        <v>143</v>
      </c>
      <c r="B36" s="40" t="s">
        <v>23</v>
      </c>
      <c r="C36" s="97">
        <v>59220.4</v>
      </c>
    </row>
    <row r="37" spans="1:3" ht="31.5" hidden="1">
      <c r="A37" s="21" t="s">
        <v>244</v>
      </c>
      <c r="B37" s="40" t="s">
        <v>24</v>
      </c>
      <c r="C37" s="97"/>
    </row>
    <row r="38" spans="1:3" ht="31.5" customHeight="1">
      <c r="A38" s="21" t="s">
        <v>259</v>
      </c>
      <c r="B38" s="40" t="s">
        <v>249</v>
      </c>
      <c r="C38" s="97">
        <f>C39</f>
        <v>4005.3</v>
      </c>
    </row>
    <row r="39" spans="1:4" ht="32.25" customHeight="1">
      <c r="A39" s="21" t="s">
        <v>258</v>
      </c>
      <c r="B39" s="40" t="s">
        <v>248</v>
      </c>
      <c r="C39" s="97">
        <v>4005.3</v>
      </c>
      <c r="D39" s="80"/>
    </row>
    <row r="40" spans="1:3" ht="15.75">
      <c r="A40" s="4"/>
      <c r="B40" s="39"/>
      <c r="C40" s="97"/>
    </row>
    <row r="41" spans="1:3" ht="15.75">
      <c r="A41" s="5" t="s">
        <v>131</v>
      </c>
      <c r="B41" s="38" t="s">
        <v>25</v>
      </c>
      <c r="C41" s="107">
        <f>SUM(C42,C44)</f>
        <v>50412</v>
      </c>
    </row>
    <row r="42" spans="1:3" ht="15.75">
      <c r="A42" s="26" t="s">
        <v>157</v>
      </c>
      <c r="B42" s="40" t="s">
        <v>26</v>
      </c>
      <c r="C42" s="108">
        <f>SUM(C43)</f>
        <v>2395</v>
      </c>
    </row>
    <row r="43" spans="1:3" ht="46.5" customHeight="1">
      <c r="A43" s="6" t="s">
        <v>10</v>
      </c>
      <c r="B43" s="42" t="s">
        <v>27</v>
      </c>
      <c r="C43" s="97">
        <v>2395</v>
      </c>
    </row>
    <row r="44" spans="1:3" ht="15.75">
      <c r="A44" s="6" t="s">
        <v>6</v>
      </c>
      <c r="B44" s="39" t="s">
        <v>28</v>
      </c>
      <c r="C44" s="97">
        <f>SUM(C46:C47)</f>
        <v>48017</v>
      </c>
    </row>
    <row r="45" spans="1:3" ht="16.5" customHeight="1">
      <c r="A45" s="21" t="s">
        <v>388</v>
      </c>
      <c r="B45" s="40" t="s">
        <v>389</v>
      </c>
      <c r="C45" s="97">
        <f>SUM(C46)</f>
        <v>41995.9</v>
      </c>
    </row>
    <row r="46" spans="1:3" ht="32.25" customHeight="1">
      <c r="A46" s="21" t="s">
        <v>390</v>
      </c>
      <c r="B46" s="40" t="s">
        <v>391</v>
      </c>
      <c r="C46" s="97">
        <v>41995.9</v>
      </c>
    </row>
    <row r="47" spans="1:3" ht="18" customHeight="1">
      <c r="A47" s="21" t="s">
        <v>392</v>
      </c>
      <c r="B47" s="40" t="s">
        <v>393</v>
      </c>
      <c r="C47" s="97">
        <f>C48</f>
        <v>6021.1</v>
      </c>
    </row>
    <row r="48" spans="1:3" ht="32.25" customHeight="1">
      <c r="A48" s="21" t="s">
        <v>394</v>
      </c>
      <c r="B48" s="40" t="s">
        <v>395</v>
      </c>
      <c r="C48" s="97">
        <v>6021.1</v>
      </c>
    </row>
    <row r="49" spans="1:3" ht="15.75">
      <c r="A49" s="9"/>
      <c r="B49" s="39"/>
      <c r="C49" s="97"/>
    </row>
    <row r="50" spans="1:3" ht="15.75">
      <c r="A50" s="5" t="s">
        <v>132</v>
      </c>
      <c r="B50" s="38" t="s">
        <v>29</v>
      </c>
      <c r="C50" s="107">
        <f>SUM(C51,C53)</f>
        <v>21058</v>
      </c>
    </row>
    <row r="51" spans="1:3" ht="31.5" customHeight="1">
      <c r="A51" s="25" t="s">
        <v>304</v>
      </c>
      <c r="B51" s="29" t="s">
        <v>30</v>
      </c>
      <c r="C51" s="91">
        <f>SUM(C52)</f>
        <v>20154.6</v>
      </c>
    </row>
    <row r="52" spans="1:3" ht="50.25" customHeight="1">
      <c r="A52" s="6" t="s">
        <v>139</v>
      </c>
      <c r="B52" s="39" t="s">
        <v>31</v>
      </c>
      <c r="C52" s="97">
        <v>20154.6</v>
      </c>
    </row>
    <row r="53" spans="1:3" ht="33.75" customHeight="1">
      <c r="A53" s="25" t="s">
        <v>158</v>
      </c>
      <c r="B53" s="29" t="s">
        <v>32</v>
      </c>
      <c r="C53" s="97">
        <f>SUM(C54,C56,C57)</f>
        <v>903.4</v>
      </c>
    </row>
    <row r="54" spans="1:6" ht="64.5" customHeight="1">
      <c r="A54" s="6" t="s">
        <v>193</v>
      </c>
      <c r="B54" s="39" t="s">
        <v>33</v>
      </c>
      <c r="C54" s="92">
        <f>SUM(C55)</f>
        <v>779</v>
      </c>
      <c r="F54" s="80"/>
    </row>
    <row r="55" spans="1:3" ht="174" customHeight="1">
      <c r="A55" s="56" t="s">
        <v>396</v>
      </c>
      <c r="B55" s="57" t="s">
        <v>194</v>
      </c>
      <c r="C55" s="97">
        <v>779</v>
      </c>
    </row>
    <row r="56" spans="1:3" ht="31.5">
      <c r="A56" s="58" t="s">
        <v>121</v>
      </c>
      <c r="B56" s="59" t="s">
        <v>34</v>
      </c>
      <c r="C56" s="97">
        <v>35</v>
      </c>
    </row>
    <row r="57" spans="1:3" ht="63" customHeight="1">
      <c r="A57" s="6" t="s">
        <v>305</v>
      </c>
      <c r="B57" s="39" t="s">
        <v>35</v>
      </c>
      <c r="C57" s="103">
        <f>SUM(C58)</f>
        <v>89.4</v>
      </c>
    </row>
    <row r="58" spans="1:3" ht="95.25" customHeight="1">
      <c r="A58" s="6" t="s">
        <v>306</v>
      </c>
      <c r="B58" s="41" t="s">
        <v>195</v>
      </c>
      <c r="C58" s="109">
        <v>89.4</v>
      </c>
    </row>
    <row r="59" spans="1:3" ht="15.75">
      <c r="A59" s="6"/>
      <c r="B59" s="41"/>
      <c r="C59" s="109"/>
    </row>
    <row r="60" spans="1:3" ht="31.5">
      <c r="A60" s="5" t="s">
        <v>140</v>
      </c>
      <c r="B60" s="38" t="s">
        <v>36</v>
      </c>
      <c r="C60" s="110">
        <f>SUM(C61,C63,C66)</f>
        <v>0</v>
      </c>
    </row>
    <row r="61" spans="1:3" ht="31.5" hidden="1">
      <c r="A61" s="6" t="s">
        <v>122</v>
      </c>
      <c r="B61" s="43" t="s">
        <v>37</v>
      </c>
      <c r="C61" s="109">
        <f>SUM(C62)</f>
        <v>0</v>
      </c>
    </row>
    <row r="62" spans="1:3" ht="47.25" hidden="1">
      <c r="A62" s="21" t="s">
        <v>159</v>
      </c>
      <c r="B62" s="40" t="s">
        <v>38</v>
      </c>
      <c r="C62" s="109"/>
    </row>
    <row r="63" spans="1:3" ht="15.75">
      <c r="A63" s="21" t="s">
        <v>131</v>
      </c>
      <c r="B63" s="40" t="s">
        <v>39</v>
      </c>
      <c r="C63" s="109">
        <f>SUM(C64)</f>
        <v>0</v>
      </c>
    </row>
    <row r="64" spans="1:3" ht="33" customHeight="1">
      <c r="A64" s="6" t="s">
        <v>123</v>
      </c>
      <c r="B64" s="43" t="s">
        <v>40</v>
      </c>
      <c r="C64" s="111">
        <f>SUM(C65)</f>
        <v>0</v>
      </c>
    </row>
    <row r="65" spans="1:3" ht="31.5">
      <c r="A65" s="21" t="s">
        <v>189</v>
      </c>
      <c r="B65" s="40" t="s">
        <v>196</v>
      </c>
      <c r="C65" s="109">
        <v>0</v>
      </c>
    </row>
    <row r="66" spans="1:3" ht="31.5" hidden="1">
      <c r="A66" s="6" t="s">
        <v>124</v>
      </c>
      <c r="B66" s="41" t="s">
        <v>41</v>
      </c>
      <c r="C66" s="109">
        <f>SUM(C67,C69,C71)</f>
        <v>0</v>
      </c>
    </row>
    <row r="67" spans="1:3" ht="15.75" hidden="1">
      <c r="A67" s="21" t="s">
        <v>160</v>
      </c>
      <c r="B67" s="40" t="s">
        <v>42</v>
      </c>
      <c r="C67" s="109">
        <f>SUM(C68)</f>
        <v>0</v>
      </c>
    </row>
    <row r="68" spans="1:3" ht="31.5" hidden="1">
      <c r="A68" s="21" t="s">
        <v>161</v>
      </c>
      <c r="B68" s="40" t="s">
        <v>197</v>
      </c>
      <c r="C68" s="109"/>
    </row>
    <row r="69" spans="1:3" ht="51" customHeight="1" hidden="1">
      <c r="A69" s="24" t="s">
        <v>162</v>
      </c>
      <c r="B69" s="29" t="s">
        <v>43</v>
      </c>
      <c r="C69" s="109">
        <f>SUM(C70)</f>
        <v>0</v>
      </c>
    </row>
    <row r="70" spans="1:3" ht="63.75" customHeight="1" hidden="1">
      <c r="A70" s="21" t="s">
        <v>163</v>
      </c>
      <c r="B70" s="40" t="s">
        <v>198</v>
      </c>
      <c r="C70" s="109"/>
    </row>
    <row r="71" spans="1:3" ht="15.75" hidden="1">
      <c r="A71" s="25" t="s">
        <v>164</v>
      </c>
      <c r="B71" s="67" t="s">
        <v>44</v>
      </c>
      <c r="C71" s="102">
        <f>SUM(C72)</f>
        <v>0</v>
      </c>
    </row>
    <row r="72" spans="1:3" ht="31.5" hidden="1">
      <c r="A72" s="21" t="s">
        <v>165</v>
      </c>
      <c r="B72" s="37" t="s">
        <v>199</v>
      </c>
      <c r="C72" s="109"/>
    </row>
    <row r="73" spans="1:3" ht="15.75">
      <c r="A73" s="9"/>
      <c r="B73" s="39"/>
      <c r="C73" s="109"/>
    </row>
    <row r="74" spans="1:4" ht="31.5">
      <c r="A74" s="5" t="s">
        <v>133</v>
      </c>
      <c r="B74" s="38" t="s">
        <v>45</v>
      </c>
      <c r="C74" s="112">
        <f>SUM(C75,C77,C86,C89)</f>
        <v>75540.7</v>
      </c>
      <c r="D74" s="80"/>
    </row>
    <row r="75" spans="1:3" s="2" customFormat="1" ht="79.5" customHeight="1">
      <c r="A75" s="25" t="s">
        <v>128</v>
      </c>
      <c r="B75" s="45" t="s">
        <v>46</v>
      </c>
      <c r="C75" s="109"/>
    </row>
    <row r="76" spans="1:3" s="2" customFormat="1" ht="49.5" customHeight="1">
      <c r="A76" s="25" t="s">
        <v>127</v>
      </c>
      <c r="B76" s="45" t="s">
        <v>47</v>
      </c>
      <c r="C76" s="109"/>
    </row>
    <row r="77" spans="1:3" ht="99" customHeight="1">
      <c r="A77" s="25" t="s">
        <v>186</v>
      </c>
      <c r="B77" s="45" t="s">
        <v>48</v>
      </c>
      <c r="C77" s="109">
        <f>SUM(C78,C80,C82,C84)</f>
        <v>56805.2</v>
      </c>
    </row>
    <row r="78" spans="1:3" ht="63.75" customHeight="1">
      <c r="A78" s="25" t="s">
        <v>184</v>
      </c>
      <c r="B78" s="45" t="s">
        <v>49</v>
      </c>
      <c r="C78" s="109">
        <f>SUM(C79)</f>
        <v>23483.8</v>
      </c>
    </row>
    <row r="79" spans="1:3" ht="79.5" customHeight="1">
      <c r="A79" s="56" t="s">
        <v>307</v>
      </c>
      <c r="B79" s="57" t="s">
        <v>201</v>
      </c>
      <c r="C79" s="109">
        <v>23483.8</v>
      </c>
    </row>
    <row r="80" spans="1:3" ht="79.5" customHeight="1">
      <c r="A80" s="25" t="s">
        <v>187</v>
      </c>
      <c r="B80" s="29" t="s">
        <v>50</v>
      </c>
      <c r="C80" s="109">
        <f>SUM(C81)</f>
        <v>4319.1</v>
      </c>
    </row>
    <row r="81" spans="1:3" ht="79.5" customHeight="1">
      <c r="A81" s="4" t="s">
        <v>188</v>
      </c>
      <c r="B81" s="39" t="s">
        <v>51</v>
      </c>
      <c r="C81" s="109">
        <v>4319.1</v>
      </c>
    </row>
    <row r="82" spans="1:3" ht="50.25" customHeight="1">
      <c r="A82" s="60" t="s">
        <v>200</v>
      </c>
      <c r="B82" s="39" t="s">
        <v>202</v>
      </c>
      <c r="C82" s="106">
        <f>SUM(C83)</f>
        <v>70.3</v>
      </c>
    </row>
    <row r="83" spans="1:3" ht="63.75" customHeight="1">
      <c r="A83" s="60" t="s">
        <v>308</v>
      </c>
      <c r="B83" s="39" t="s">
        <v>203</v>
      </c>
      <c r="C83" s="109">
        <v>70.3</v>
      </c>
    </row>
    <row r="84" spans="1:3" ht="49.5" customHeight="1">
      <c r="A84" s="25" t="s">
        <v>309</v>
      </c>
      <c r="B84" s="29" t="s">
        <v>310</v>
      </c>
      <c r="C84" s="109">
        <f>SUM(C85)</f>
        <v>28932</v>
      </c>
    </row>
    <row r="85" spans="1:3" ht="32.25" customHeight="1">
      <c r="A85" s="4" t="s">
        <v>311</v>
      </c>
      <c r="B85" s="39" t="s">
        <v>312</v>
      </c>
      <c r="C85" s="109">
        <v>28932</v>
      </c>
    </row>
    <row r="86" spans="1:3" ht="35.25" customHeight="1">
      <c r="A86" s="4" t="s">
        <v>7</v>
      </c>
      <c r="B86" s="39" t="s">
        <v>52</v>
      </c>
      <c r="C86" s="109">
        <f>C87</f>
        <v>325</v>
      </c>
    </row>
    <row r="87" spans="1:3" ht="47.25" customHeight="1">
      <c r="A87" s="4" t="s">
        <v>313</v>
      </c>
      <c r="B87" s="39" t="s">
        <v>53</v>
      </c>
      <c r="C87" s="109">
        <f>SUM(C88)</f>
        <v>325</v>
      </c>
    </row>
    <row r="88" spans="1:3" ht="51" customHeight="1">
      <c r="A88" s="4" t="s">
        <v>9</v>
      </c>
      <c r="B88" s="39" t="s">
        <v>54</v>
      </c>
      <c r="C88" s="109">
        <v>325</v>
      </c>
    </row>
    <row r="89" spans="1:3" ht="81.75" customHeight="1">
      <c r="A89" s="4" t="s">
        <v>314</v>
      </c>
      <c r="B89" s="39" t="s">
        <v>55</v>
      </c>
      <c r="C89" s="109">
        <f>SUM(,C90)</f>
        <v>18410.5</v>
      </c>
    </row>
    <row r="90" spans="1:3" ht="81" customHeight="1">
      <c r="A90" s="4" t="s">
        <v>0</v>
      </c>
      <c r="B90" s="39" t="s">
        <v>56</v>
      </c>
      <c r="C90" s="109">
        <f>SUM(C91)</f>
        <v>18410.5</v>
      </c>
    </row>
    <row r="91" spans="1:3" ht="78.75" customHeight="1">
      <c r="A91" s="4" t="s">
        <v>315</v>
      </c>
      <c r="B91" s="39" t="s">
        <v>57</v>
      </c>
      <c r="C91" s="109">
        <v>18410.5</v>
      </c>
    </row>
    <row r="92" spans="1:3" ht="15.75">
      <c r="A92" s="4"/>
      <c r="B92" s="39"/>
      <c r="C92" s="109"/>
    </row>
    <row r="93" spans="1:3" s="1" customFormat="1" ht="15.75">
      <c r="A93" s="5" t="s">
        <v>136</v>
      </c>
      <c r="B93" s="38" t="s">
        <v>58</v>
      </c>
      <c r="C93" s="112">
        <f>C94</f>
        <v>4768.799999999999</v>
      </c>
    </row>
    <row r="94" spans="1:3" ht="15.75">
      <c r="A94" s="4" t="s">
        <v>8</v>
      </c>
      <c r="B94" s="39" t="s">
        <v>59</v>
      </c>
      <c r="C94" s="106">
        <f>SUM(C95:C99)</f>
        <v>4768.799999999999</v>
      </c>
    </row>
    <row r="95" spans="1:3" ht="33" customHeight="1">
      <c r="A95" s="56" t="s">
        <v>204</v>
      </c>
      <c r="B95" s="57" t="s">
        <v>208</v>
      </c>
      <c r="C95" s="109">
        <v>1090.1</v>
      </c>
    </row>
    <row r="96" spans="1:3" ht="31.5" customHeight="1">
      <c r="A96" s="56" t="s">
        <v>205</v>
      </c>
      <c r="B96" s="57" t="s">
        <v>209</v>
      </c>
      <c r="C96" s="109">
        <v>218.5</v>
      </c>
    </row>
    <row r="97" spans="1:3" ht="15.75">
      <c r="A97" s="56" t="s">
        <v>206</v>
      </c>
      <c r="B97" s="57" t="s">
        <v>210</v>
      </c>
      <c r="C97" s="109">
        <v>501.5</v>
      </c>
    </row>
    <row r="98" spans="1:3" ht="15.75">
      <c r="A98" s="56" t="s">
        <v>207</v>
      </c>
      <c r="B98" s="57" t="s">
        <v>211</v>
      </c>
      <c r="C98" s="109">
        <v>2958.7</v>
      </c>
    </row>
    <row r="99" spans="1:3" ht="31.5" hidden="1">
      <c r="A99" s="62" t="s">
        <v>242</v>
      </c>
      <c r="B99" s="57" t="s">
        <v>243</v>
      </c>
      <c r="C99" s="109"/>
    </row>
    <row r="100" spans="1:3" ht="15.75">
      <c r="A100" s="4"/>
      <c r="B100" s="39"/>
      <c r="C100" s="109"/>
    </row>
    <row r="101" spans="1:3" s="1" customFormat="1" ht="31.5" customHeight="1">
      <c r="A101" s="5" t="s">
        <v>212</v>
      </c>
      <c r="B101" s="46" t="s">
        <v>60</v>
      </c>
      <c r="C101" s="112">
        <f>C102</f>
        <v>707.3</v>
      </c>
    </row>
    <row r="102" spans="1:3" ht="15.75" customHeight="1">
      <c r="A102" s="24" t="s">
        <v>332</v>
      </c>
      <c r="B102" s="61" t="s">
        <v>215</v>
      </c>
      <c r="C102" s="106">
        <f>SUM(C103,C105)</f>
        <v>707.3</v>
      </c>
    </row>
    <row r="103" spans="1:3" ht="33.75" customHeight="1">
      <c r="A103" s="62" t="s">
        <v>316</v>
      </c>
      <c r="B103" s="57" t="s">
        <v>216</v>
      </c>
      <c r="C103" s="106">
        <f>SUM(C104)</f>
        <v>148.8</v>
      </c>
    </row>
    <row r="104" spans="1:3" ht="33" customHeight="1">
      <c r="A104" s="56" t="s">
        <v>213</v>
      </c>
      <c r="B104" s="57" t="s">
        <v>217</v>
      </c>
      <c r="C104" s="109">
        <v>148.8</v>
      </c>
    </row>
    <row r="105" spans="1:3" ht="15.75">
      <c r="A105" s="24" t="s">
        <v>214</v>
      </c>
      <c r="B105" s="47" t="s">
        <v>218</v>
      </c>
      <c r="C105" s="106">
        <f>SUM(C106)</f>
        <v>558.5</v>
      </c>
    </row>
    <row r="106" spans="1:3" ht="31.5">
      <c r="A106" s="4" t="s">
        <v>327</v>
      </c>
      <c r="B106" s="43" t="s">
        <v>219</v>
      </c>
      <c r="C106" s="109">
        <v>558.5</v>
      </c>
    </row>
    <row r="107" spans="1:3" ht="15.75">
      <c r="A107" s="4"/>
      <c r="B107" s="39"/>
      <c r="C107" s="109"/>
    </row>
    <row r="108" spans="1:3" ht="18" customHeight="1">
      <c r="A108" s="5" t="s">
        <v>134</v>
      </c>
      <c r="B108" s="38" t="s">
        <v>61</v>
      </c>
      <c r="C108" s="110">
        <f>SUM(C109,C111,C114)</f>
        <v>113480.5</v>
      </c>
    </row>
    <row r="109" spans="1:3" ht="15.75">
      <c r="A109" s="24" t="s">
        <v>166</v>
      </c>
      <c r="B109" s="29" t="s">
        <v>62</v>
      </c>
      <c r="C109" s="109">
        <f>SUM(C110)</f>
        <v>683</v>
      </c>
    </row>
    <row r="110" spans="1:3" ht="31.5" customHeight="1">
      <c r="A110" s="24" t="s">
        <v>11</v>
      </c>
      <c r="B110" s="29" t="s">
        <v>63</v>
      </c>
      <c r="C110" s="109">
        <v>683</v>
      </c>
    </row>
    <row r="111" spans="1:3" ht="81" customHeight="1">
      <c r="A111" s="24" t="s">
        <v>317</v>
      </c>
      <c r="B111" s="47" t="s">
        <v>64</v>
      </c>
      <c r="C111" s="109">
        <f>SUM(C112)</f>
        <v>59262.8</v>
      </c>
    </row>
    <row r="112" spans="1:3" ht="97.5" customHeight="1">
      <c r="A112" s="4" t="s">
        <v>346</v>
      </c>
      <c r="B112" s="39" t="s">
        <v>220</v>
      </c>
      <c r="C112" s="109">
        <f>SUM(C113)</f>
        <v>59262.8</v>
      </c>
    </row>
    <row r="113" spans="1:3" ht="95.25" customHeight="1">
      <c r="A113" s="24" t="s">
        <v>1</v>
      </c>
      <c r="B113" s="29" t="s">
        <v>221</v>
      </c>
      <c r="C113" s="109">
        <v>59262.8</v>
      </c>
    </row>
    <row r="114" spans="1:3" ht="33" customHeight="1">
      <c r="A114" s="25" t="s">
        <v>318</v>
      </c>
      <c r="B114" s="45" t="s">
        <v>65</v>
      </c>
      <c r="C114" s="109">
        <f>SUM(C115,C117)</f>
        <v>53534.7</v>
      </c>
    </row>
    <row r="115" spans="1:3" ht="32.25" customHeight="1">
      <c r="A115" s="24" t="s">
        <v>167</v>
      </c>
      <c r="B115" s="29" t="s">
        <v>66</v>
      </c>
      <c r="C115" s="114">
        <f>SUM(C116)</f>
        <v>11778.7</v>
      </c>
    </row>
    <row r="116" spans="1:3" ht="48.75" customHeight="1">
      <c r="A116" s="4" t="s">
        <v>126</v>
      </c>
      <c r="B116" s="43" t="s">
        <v>67</v>
      </c>
      <c r="C116" s="109">
        <v>11778.7</v>
      </c>
    </row>
    <row r="117" spans="1:3" ht="50.25" customHeight="1">
      <c r="A117" s="24" t="s">
        <v>2</v>
      </c>
      <c r="B117" s="47" t="s">
        <v>68</v>
      </c>
      <c r="C117" s="109">
        <f>SUM(C118)</f>
        <v>41756</v>
      </c>
    </row>
    <row r="118" spans="1:3" ht="50.25" customHeight="1">
      <c r="A118" s="4" t="s">
        <v>3</v>
      </c>
      <c r="B118" s="43" t="s">
        <v>69</v>
      </c>
      <c r="C118" s="109">
        <v>41756</v>
      </c>
    </row>
    <row r="119" spans="1:3" ht="15.75">
      <c r="A119" s="4"/>
      <c r="B119" s="39"/>
      <c r="C119" s="109"/>
    </row>
    <row r="120" spans="1:3" ht="15.75" customHeight="1">
      <c r="A120" s="5" t="s">
        <v>135</v>
      </c>
      <c r="B120" s="38" t="s">
        <v>70</v>
      </c>
      <c r="C120" s="112">
        <f>SUM(C121,C124,C125,C128,C130,C133,C142,C143,C147,C149,C151,C153,C155,C156,C157,C158,C160)</f>
        <v>21665</v>
      </c>
    </row>
    <row r="121" spans="1:3" ht="31.5">
      <c r="A121" s="3" t="s">
        <v>119</v>
      </c>
      <c r="B121" s="39" t="s">
        <v>71</v>
      </c>
      <c r="C121" s="109">
        <f>SUM(C122,C123)</f>
        <v>483.7</v>
      </c>
    </row>
    <row r="122" spans="1:3" ht="80.25" customHeight="1">
      <c r="A122" s="21" t="s">
        <v>319</v>
      </c>
      <c r="B122" s="40" t="s">
        <v>72</v>
      </c>
      <c r="C122" s="109">
        <v>457.8</v>
      </c>
    </row>
    <row r="123" spans="1:3" ht="66" customHeight="1">
      <c r="A123" s="21" t="s">
        <v>168</v>
      </c>
      <c r="B123" s="40" t="s">
        <v>73</v>
      </c>
      <c r="C123" s="109">
        <v>25.9</v>
      </c>
    </row>
    <row r="124" spans="1:3" ht="63" customHeight="1">
      <c r="A124" s="3" t="s">
        <v>120</v>
      </c>
      <c r="B124" s="39" t="s">
        <v>74</v>
      </c>
      <c r="C124" s="109">
        <v>216</v>
      </c>
    </row>
    <row r="125" spans="1:3" ht="65.25" customHeight="1">
      <c r="A125" s="3" t="s">
        <v>116</v>
      </c>
      <c r="B125" s="39" t="s">
        <v>75</v>
      </c>
      <c r="C125" s="106">
        <f>SUM(C126:C127)</f>
        <v>256.7</v>
      </c>
    </row>
    <row r="126" spans="1:3" ht="63.75" customHeight="1">
      <c r="A126" s="3" t="s">
        <v>260</v>
      </c>
      <c r="B126" s="39" t="s">
        <v>261</v>
      </c>
      <c r="C126" s="109">
        <v>194.7</v>
      </c>
    </row>
    <row r="127" spans="1:3" ht="49.5" customHeight="1">
      <c r="A127" s="3" t="s">
        <v>347</v>
      </c>
      <c r="B127" s="39" t="s">
        <v>348</v>
      </c>
      <c r="C127" s="109">
        <v>62</v>
      </c>
    </row>
    <row r="128" spans="1:3" ht="48" customHeight="1">
      <c r="A128" s="10" t="s">
        <v>141</v>
      </c>
      <c r="B128" s="42" t="s">
        <v>76</v>
      </c>
      <c r="C128" s="109">
        <f>SUM(C129)</f>
        <v>76.5</v>
      </c>
    </row>
    <row r="129" spans="1:3" ht="50.25" customHeight="1">
      <c r="A129" s="21" t="s">
        <v>169</v>
      </c>
      <c r="B129" s="37" t="s">
        <v>77</v>
      </c>
      <c r="C129" s="109">
        <v>76.5</v>
      </c>
    </row>
    <row r="130" spans="1:3" ht="33" customHeight="1">
      <c r="A130" s="21" t="s">
        <v>179</v>
      </c>
      <c r="B130" s="37" t="s">
        <v>231</v>
      </c>
      <c r="C130" s="102"/>
    </row>
    <row r="131" spans="1:3" ht="47.25">
      <c r="A131" s="21" t="s">
        <v>229</v>
      </c>
      <c r="B131" s="64" t="s">
        <v>232</v>
      </c>
      <c r="C131" s="102"/>
    </row>
    <row r="132" spans="1:3" ht="65.25" customHeight="1">
      <c r="A132" s="56" t="s">
        <v>230</v>
      </c>
      <c r="B132" s="63" t="s">
        <v>233</v>
      </c>
      <c r="C132" s="109"/>
    </row>
    <row r="133" spans="1:3" ht="113.25" customHeight="1">
      <c r="A133" s="66" t="s">
        <v>253</v>
      </c>
      <c r="B133" s="59" t="s">
        <v>238</v>
      </c>
      <c r="C133" s="109">
        <f>SUM(C134:C140)</f>
        <v>1939.4</v>
      </c>
    </row>
    <row r="134" spans="1:3" ht="30.75" customHeight="1">
      <c r="A134" s="26" t="s">
        <v>239</v>
      </c>
      <c r="B134" s="29" t="s">
        <v>78</v>
      </c>
      <c r="C134" s="109">
        <v>264.9</v>
      </c>
    </row>
    <row r="135" spans="1:3" ht="49.5" customHeight="1">
      <c r="A135" s="26" t="s">
        <v>240</v>
      </c>
      <c r="B135" s="29" t="s">
        <v>79</v>
      </c>
      <c r="C135" s="109">
        <v>64.8</v>
      </c>
    </row>
    <row r="136" spans="1:3" ht="51" customHeight="1">
      <c r="A136" s="22" t="s">
        <v>241</v>
      </c>
      <c r="B136" s="29" t="s">
        <v>80</v>
      </c>
      <c r="C136" s="109">
        <v>50.7</v>
      </c>
    </row>
    <row r="137" spans="1:3" ht="33" customHeight="1">
      <c r="A137" s="10" t="s">
        <v>320</v>
      </c>
      <c r="B137" s="54" t="s">
        <v>81</v>
      </c>
      <c r="C137" s="109">
        <v>50</v>
      </c>
    </row>
    <row r="138" spans="1:3" ht="33" customHeight="1">
      <c r="A138" s="26" t="s">
        <v>170</v>
      </c>
      <c r="B138" s="29" t="s">
        <v>82</v>
      </c>
      <c r="C138" s="109">
        <v>924.9</v>
      </c>
    </row>
    <row r="139" spans="1:3" ht="31.5" customHeight="1">
      <c r="A139" s="26" t="s">
        <v>171</v>
      </c>
      <c r="B139" s="29" t="s">
        <v>83</v>
      </c>
      <c r="C139" s="109">
        <v>574.1</v>
      </c>
    </row>
    <row r="140" spans="1:3" ht="35.25" customHeight="1">
      <c r="A140" s="26" t="s">
        <v>274</v>
      </c>
      <c r="B140" s="29" t="s">
        <v>275</v>
      </c>
      <c r="C140" s="92">
        <f>SUM(C141)</f>
        <v>10</v>
      </c>
    </row>
    <row r="141" spans="1:3" ht="50.25" customHeight="1">
      <c r="A141" s="26" t="s">
        <v>321</v>
      </c>
      <c r="B141" s="29" t="s">
        <v>276</v>
      </c>
      <c r="C141" s="109">
        <v>10</v>
      </c>
    </row>
    <row r="142" spans="1:3" ht="66.75" customHeight="1">
      <c r="A142" s="3" t="s">
        <v>117</v>
      </c>
      <c r="B142" s="39" t="s">
        <v>84</v>
      </c>
      <c r="C142" s="109">
        <v>2668.7</v>
      </c>
    </row>
    <row r="143" spans="1:3" ht="31.5" customHeight="1">
      <c r="A143" s="3" t="s">
        <v>283</v>
      </c>
      <c r="B143" s="39" t="s">
        <v>85</v>
      </c>
      <c r="C143" s="109">
        <f>SUM(C144,C146)</f>
        <v>337</v>
      </c>
    </row>
    <row r="144" spans="1:3" ht="48.75" customHeight="1">
      <c r="A144" s="62" t="s">
        <v>222</v>
      </c>
      <c r="B144" s="57" t="s">
        <v>225</v>
      </c>
      <c r="C144" s="109">
        <f>SUM(C145)</f>
        <v>121.2</v>
      </c>
    </row>
    <row r="145" spans="1:3" ht="66" customHeight="1">
      <c r="A145" s="118" t="s">
        <v>223</v>
      </c>
      <c r="B145" s="63" t="s">
        <v>226</v>
      </c>
      <c r="C145" s="109">
        <v>121.2</v>
      </c>
    </row>
    <row r="146" spans="1:3" ht="32.25" customHeight="1">
      <c r="A146" s="56" t="s">
        <v>224</v>
      </c>
      <c r="B146" s="63" t="s">
        <v>227</v>
      </c>
      <c r="C146" s="109">
        <v>215.8</v>
      </c>
    </row>
    <row r="147" spans="1:3" ht="63" hidden="1">
      <c r="A147" s="10" t="s">
        <v>144</v>
      </c>
      <c r="B147" s="42" t="s">
        <v>86</v>
      </c>
      <c r="C147" s="109">
        <f>SUM(C148)</f>
        <v>0</v>
      </c>
    </row>
    <row r="148" spans="1:3" ht="78.75" customHeight="1" hidden="1">
      <c r="A148" s="26" t="s">
        <v>180</v>
      </c>
      <c r="B148" s="29" t="s">
        <v>87</v>
      </c>
      <c r="C148" s="109"/>
    </row>
    <row r="149" spans="1:3" ht="65.25" customHeight="1">
      <c r="A149" s="26" t="s">
        <v>397</v>
      </c>
      <c r="B149" s="29" t="s">
        <v>86</v>
      </c>
      <c r="C149" s="92">
        <f>SUM(C150:C150)</f>
        <v>30.1</v>
      </c>
    </row>
    <row r="150" spans="1:3" ht="66" customHeight="1">
      <c r="A150" s="26" t="s">
        <v>398</v>
      </c>
      <c r="B150" s="29" t="s">
        <v>87</v>
      </c>
      <c r="C150" s="109">
        <v>30.1</v>
      </c>
    </row>
    <row r="151" spans="1:3" ht="31.5" customHeight="1">
      <c r="A151" s="26" t="s">
        <v>322</v>
      </c>
      <c r="B151" s="29" t="s">
        <v>323</v>
      </c>
      <c r="C151" s="92">
        <f>SUM(C152)</f>
        <v>4275.2</v>
      </c>
    </row>
    <row r="152" spans="1:3" ht="33.75" customHeight="1">
      <c r="A152" s="26" t="s">
        <v>324</v>
      </c>
      <c r="B152" s="29" t="s">
        <v>325</v>
      </c>
      <c r="C152" s="109">
        <v>4275.2</v>
      </c>
    </row>
    <row r="153" spans="1:3" ht="65.25" customHeight="1">
      <c r="A153" s="62" t="s">
        <v>268</v>
      </c>
      <c r="B153" s="63" t="s">
        <v>234</v>
      </c>
      <c r="C153" s="113">
        <f>SUM(C154)</f>
        <v>143.1</v>
      </c>
    </row>
    <row r="154" spans="1:3" ht="81" customHeight="1">
      <c r="A154" s="62" t="s">
        <v>269</v>
      </c>
      <c r="B154" s="63" t="s">
        <v>235</v>
      </c>
      <c r="C154" s="109">
        <v>143.1</v>
      </c>
    </row>
    <row r="155" spans="1:3" ht="34.5" customHeight="1">
      <c r="A155" s="62" t="s">
        <v>251</v>
      </c>
      <c r="B155" s="63" t="s">
        <v>250</v>
      </c>
      <c r="C155" s="109">
        <v>585</v>
      </c>
    </row>
    <row r="156" spans="1:3" ht="64.5" customHeight="1">
      <c r="A156" s="62" t="s">
        <v>228</v>
      </c>
      <c r="B156" s="63" t="s">
        <v>236</v>
      </c>
      <c r="C156" s="109">
        <v>973.1</v>
      </c>
    </row>
    <row r="157" spans="1:3" ht="35.25" customHeight="1">
      <c r="A157" s="62" t="s">
        <v>326</v>
      </c>
      <c r="B157" s="57" t="s">
        <v>252</v>
      </c>
      <c r="C157" s="109">
        <v>1272</v>
      </c>
    </row>
    <row r="158" spans="1:3" ht="49.5" customHeight="1">
      <c r="A158" s="62" t="s">
        <v>342</v>
      </c>
      <c r="B158" s="57" t="s">
        <v>343</v>
      </c>
      <c r="C158" s="113">
        <f>SUM(C159)</f>
        <v>64.1</v>
      </c>
    </row>
    <row r="159" spans="1:3" ht="63.75" customHeight="1">
      <c r="A159" s="62" t="s">
        <v>344</v>
      </c>
      <c r="B159" s="57" t="s">
        <v>345</v>
      </c>
      <c r="C159" s="109">
        <v>64.1</v>
      </c>
    </row>
    <row r="160" spans="1:3" ht="31.5">
      <c r="A160" s="3" t="s">
        <v>118</v>
      </c>
      <c r="B160" s="39" t="s">
        <v>88</v>
      </c>
      <c r="C160" s="109">
        <f>SUM(C161)</f>
        <v>8344.4</v>
      </c>
    </row>
    <row r="161" spans="1:3" ht="47.25">
      <c r="A161" s="22" t="s">
        <v>173</v>
      </c>
      <c r="B161" s="29" t="s">
        <v>89</v>
      </c>
      <c r="C161" s="109">
        <v>8344.4</v>
      </c>
    </row>
    <row r="162" spans="1:3" ht="15.75">
      <c r="A162" s="11"/>
      <c r="B162" s="44"/>
      <c r="C162" s="109"/>
    </row>
    <row r="163" spans="1:3" ht="15.75" customHeight="1">
      <c r="A163" s="123" t="s">
        <v>137</v>
      </c>
      <c r="B163" s="48" t="s">
        <v>90</v>
      </c>
      <c r="C163" s="112">
        <f>SUM(C164,C166)</f>
        <v>-801.1</v>
      </c>
    </row>
    <row r="164" spans="1:3" ht="15.75">
      <c r="A164" s="4" t="s">
        <v>174</v>
      </c>
      <c r="B164" s="44" t="s">
        <v>91</v>
      </c>
      <c r="C164" s="109">
        <f>SUM(C165)</f>
        <v>1.8</v>
      </c>
    </row>
    <row r="165" spans="1:3" ht="33" customHeight="1">
      <c r="A165" s="4" t="s">
        <v>145</v>
      </c>
      <c r="B165" s="44" t="s">
        <v>92</v>
      </c>
      <c r="C165" s="109">
        <v>1.8</v>
      </c>
    </row>
    <row r="166" spans="1:3" ht="15.75">
      <c r="A166" s="27" t="s">
        <v>137</v>
      </c>
      <c r="B166" s="45" t="s">
        <v>93</v>
      </c>
      <c r="C166" s="109">
        <f>SUM(C167)</f>
        <v>-802.9</v>
      </c>
    </row>
    <row r="167" spans="1:3" ht="15.75">
      <c r="A167" s="4" t="s">
        <v>12</v>
      </c>
      <c r="B167" s="44" t="s">
        <v>94</v>
      </c>
      <c r="C167" s="109">
        <v>-802.9</v>
      </c>
    </row>
    <row r="168" spans="1:3" ht="15.75">
      <c r="A168" s="6"/>
      <c r="B168" s="41"/>
      <c r="C168" s="20"/>
    </row>
    <row r="169" spans="1:5" ht="15.75">
      <c r="A169" s="13" t="s">
        <v>147</v>
      </c>
      <c r="B169" s="38" t="s">
        <v>95</v>
      </c>
      <c r="C169" s="98">
        <f>SUM(C170,C233,C238)</f>
        <v>711770.4000000001</v>
      </c>
      <c r="E169" s="80"/>
    </row>
    <row r="170" spans="1:3" ht="31.5">
      <c r="A170" s="35" t="s">
        <v>183</v>
      </c>
      <c r="B170" s="14" t="s">
        <v>96</v>
      </c>
      <c r="C170" s="98">
        <f>SUM(C171,C201,C227)</f>
        <v>772739.5000000001</v>
      </c>
    </row>
    <row r="171" spans="1:3" ht="31.5">
      <c r="A171" s="5" t="s">
        <v>254</v>
      </c>
      <c r="B171" s="15" t="s">
        <v>97</v>
      </c>
      <c r="C171" s="99">
        <f>SUM(C172,C174,C176,C180,C182,C187,C189,C185)</f>
        <v>1843.8</v>
      </c>
    </row>
    <row r="172" spans="1:3" ht="15.75" hidden="1">
      <c r="A172" s="6" t="s">
        <v>333</v>
      </c>
      <c r="B172" s="32" t="s">
        <v>334</v>
      </c>
      <c r="C172" s="86">
        <f>C173</f>
        <v>0</v>
      </c>
    </row>
    <row r="173" spans="1:3" ht="31.5" hidden="1">
      <c r="A173" s="6" t="s">
        <v>335</v>
      </c>
      <c r="B173" s="32" t="s">
        <v>336</v>
      </c>
      <c r="C173" s="86">
        <v>0</v>
      </c>
    </row>
    <row r="174" spans="1:3" ht="47.25" hidden="1">
      <c r="A174" s="6" t="s">
        <v>354</v>
      </c>
      <c r="B174" s="32" t="s">
        <v>355</v>
      </c>
      <c r="C174" s="86">
        <f>C175</f>
        <v>0</v>
      </c>
    </row>
    <row r="175" spans="1:3" ht="47.25" hidden="1">
      <c r="A175" s="6" t="s">
        <v>356</v>
      </c>
      <c r="B175" s="32" t="s">
        <v>357</v>
      </c>
      <c r="C175" s="86">
        <v>0</v>
      </c>
    </row>
    <row r="176" spans="1:3" ht="31.5" hidden="1">
      <c r="A176" s="6" t="s">
        <v>337</v>
      </c>
      <c r="B176" s="32" t="s">
        <v>338</v>
      </c>
      <c r="C176" s="86">
        <f>C177</f>
        <v>0</v>
      </c>
    </row>
    <row r="177" spans="1:3" ht="31.5" customHeight="1" hidden="1">
      <c r="A177" s="6" t="s">
        <v>339</v>
      </c>
      <c r="B177" s="32" t="s">
        <v>340</v>
      </c>
      <c r="C177" s="86">
        <f>C178+C179</f>
        <v>0</v>
      </c>
    </row>
    <row r="178" spans="1:3" ht="79.5" customHeight="1" hidden="1">
      <c r="A178" s="53" t="s">
        <v>341</v>
      </c>
      <c r="B178" s="32" t="s">
        <v>340</v>
      </c>
      <c r="C178" s="86">
        <v>0</v>
      </c>
    </row>
    <row r="179" spans="1:3" ht="47.25" hidden="1">
      <c r="A179" s="53" t="s">
        <v>358</v>
      </c>
      <c r="B179" s="32" t="s">
        <v>340</v>
      </c>
      <c r="C179" s="86">
        <v>0</v>
      </c>
    </row>
    <row r="180" spans="1:3" ht="31.5" customHeight="1">
      <c r="A180" s="6" t="s">
        <v>330</v>
      </c>
      <c r="B180" s="32" t="s">
        <v>98</v>
      </c>
      <c r="C180" s="86">
        <f>SUM(C181)</f>
        <v>0</v>
      </c>
    </row>
    <row r="181" spans="1:3" ht="31.5" customHeight="1">
      <c r="A181" s="6" t="s">
        <v>331</v>
      </c>
      <c r="B181" s="32" t="s">
        <v>99</v>
      </c>
      <c r="C181" s="86">
        <v>0</v>
      </c>
    </row>
    <row r="182" spans="1:3" ht="160.5" customHeight="1" hidden="1">
      <c r="A182" s="82" t="s">
        <v>281</v>
      </c>
      <c r="B182" s="32" t="s">
        <v>271</v>
      </c>
      <c r="C182" s="86">
        <f>C183</f>
        <v>0</v>
      </c>
    </row>
    <row r="183" spans="1:3" ht="160.5" customHeight="1" hidden="1">
      <c r="A183" s="82" t="s">
        <v>278</v>
      </c>
      <c r="B183" s="32" t="s">
        <v>272</v>
      </c>
      <c r="C183" s="86">
        <f>C184</f>
        <v>0</v>
      </c>
    </row>
    <row r="184" spans="1:3" ht="144" customHeight="1" hidden="1">
      <c r="A184" s="81" t="s">
        <v>282</v>
      </c>
      <c r="B184" s="32" t="s">
        <v>273</v>
      </c>
      <c r="C184" s="86">
        <v>0</v>
      </c>
    </row>
    <row r="185" spans="1:3" ht="48.75" customHeight="1" hidden="1">
      <c r="A185" s="81" t="s">
        <v>351</v>
      </c>
      <c r="B185" s="32" t="s">
        <v>349</v>
      </c>
      <c r="C185" s="86">
        <f>C186</f>
        <v>0</v>
      </c>
    </row>
    <row r="186" spans="1:3" ht="47.25" customHeight="1" hidden="1">
      <c r="A186" s="81" t="s">
        <v>352</v>
      </c>
      <c r="B186" s="32" t="s">
        <v>350</v>
      </c>
      <c r="C186" s="86">
        <v>0</v>
      </c>
    </row>
    <row r="187" spans="1:3" ht="79.5" customHeight="1">
      <c r="A187" s="81" t="s">
        <v>288</v>
      </c>
      <c r="B187" s="32" t="s">
        <v>285</v>
      </c>
      <c r="C187" s="86">
        <f>C188</f>
        <v>0</v>
      </c>
    </row>
    <row r="188" spans="1:3" ht="94.5">
      <c r="A188" s="81" t="s">
        <v>287</v>
      </c>
      <c r="B188" s="32" t="s">
        <v>286</v>
      </c>
      <c r="C188" s="86">
        <v>0</v>
      </c>
    </row>
    <row r="189" spans="1:3" ht="15.75">
      <c r="A189" s="33" t="s">
        <v>175</v>
      </c>
      <c r="B189" s="32" t="s">
        <v>100</v>
      </c>
      <c r="C189" s="86">
        <f>SUM(C190)</f>
        <v>1843.8</v>
      </c>
    </row>
    <row r="190" spans="1:3" ht="15.75">
      <c r="A190" s="33" t="s">
        <v>277</v>
      </c>
      <c r="B190" s="32" t="s">
        <v>101</v>
      </c>
      <c r="C190" s="86">
        <f>SUM(C191:C199)</f>
        <v>1843.8</v>
      </c>
    </row>
    <row r="191" spans="1:3" ht="31.5" customHeight="1">
      <c r="A191" s="85" t="s">
        <v>399</v>
      </c>
      <c r="B191" s="32" t="s">
        <v>101</v>
      </c>
      <c r="C191" s="86">
        <v>0</v>
      </c>
    </row>
    <row r="192" spans="1:3" ht="31.5">
      <c r="A192" s="122" t="s">
        <v>371</v>
      </c>
      <c r="B192" s="32" t="s">
        <v>101</v>
      </c>
      <c r="C192" s="86">
        <v>0</v>
      </c>
    </row>
    <row r="193" spans="1:3" ht="110.25">
      <c r="A193" s="85" t="s">
        <v>372</v>
      </c>
      <c r="B193" s="18" t="s">
        <v>101</v>
      </c>
      <c r="C193" s="86">
        <v>7.2</v>
      </c>
    </row>
    <row r="194" spans="1:3" ht="31.5">
      <c r="A194" s="85" t="s">
        <v>373</v>
      </c>
      <c r="B194" s="16" t="s">
        <v>101</v>
      </c>
      <c r="C194" s="87">
        <v>43.9</v>
      </c>
    </row>
    <row r="195" spans="1:3" ht="94.5">
      <c r="A195" s="85" t="s">
        <v>400</v>
      </c>
      <c r="B195" s="16" t="s">
        <v>101</v>
      </c>
      <c r="C195" s="87">
        <v>1442.7</v>
      </c>
    </row>
    <row r="196" spans="1:3" ht="31.5">
      <c r="A196" s="100" t="s">
        <v>374</v>
      </c>
      <c r="B196" s="16" t="s">
        <v>101</v>
      </c>
      <c r="C196" s="87">
        <v>0</v>
      </c>
    </row>
    <row r="197" spans="1:3" ht="31.5">
      <c r="A197" s="85" t="s">
        <v>375</v>
      </c>
      <c r="B197" s="16" t="s">
        <v>101</v>
      </c>
      <c r="C197" s="87">
        <v>350</v>
      </c>
    </row>
    <row r="198" spans="1:3" ht="31.5">
      <c r="A198" s="85" t="s">
        <v>376</v>
      </c>
      <c r="B198" s="16" t="s">
        <v>101</v>
      </c>
      <c r="C198" s="87">
        <v>0</v>
      </c>
    </row>
    <row r="199" spans="1:3" ht="49.5" customHeight="1">
      <c r="A199" s="119" t="s">
        <v>377</v>
      </c>
      <c r="B199" s="16" t="s">
        <v>101</v>
      </c>
      <c r="C199" s="87">
        <v>0</v>
      </c>
    </row>
    <row r="200" spans="1:3" ht="15.75">
      <c r="A200" s="79"/>
      <c r="B200" s="16"/>
      <c r="C200" s="87"/>
    </row>
    <row r="201" spans="1:3" ht="31.5">
      <c r="A201" s="30" t="s">
        <v>148</v>
      </c>
      <c r="B201" s="65" t="s">
        <v>102</v>
      </c>
      <c r="C201" s="89">
        <f>SUM(C202,C204,C206,C217,C219,C221,C223)</f>
        <v>770033.9</v>
      </c>
    </row>
    <row r="202" spans="1:3" ht="66" customHeight="1" hidden="1">
      <c r="A202" s="10" t="s">
        <v>359</v>
      </c>
      <c r="B202" s="120" t="s">
        <v>360</v>
      </c>
      <c r="C202" s="90">
        <f>C203</f>
        <v>0</v>
      </c>
    </row>
    <row r="203" spans="1:3" ht="66.75" customHeight="1" hidden="1">
      <c r="A203" s="10" t="s">
        <v>361</v>
      </c>
      <c r="B203" s="121" t="s">
        <v>362</v>
      </c>
      <c r="C203" s="90">
        <v>0</v>
      </c>
    </row>
    <row r="204" spans="1:3" ht="47.25">
      <c r="A204" s="4" t="s">
        <v>176</v>
      </c>
      <c r="B204" s="17" t="s">
        <v>103</v>
      </c>
      <c r="C204" s="92">
        <f>SUM(C205)</f>
        <v>44769.1</v>
      </c>
    </row>
    <row r="205" spans="1:3" ht="47.25">
      <c r="A205" s="3" t="s">
        <v>149</v>
      </c>
      <c r="B205" s="17" t="s">
        <v>104</v>
      </c>
      <c r="C205" s="91">
        <v>44769.1</v>
      </c>
    </row>
    <row r="206" spans="1:3" ht="31.5">
      <c r="A206" s="3" t="s">
        <v>177</v>
      </c>
      <c r="B206" s="17" t="s">
        <v>105</v>
      </c>
      <c r="C206" s="92">
        <f>SUM(C207)</f>
        <v>10417.8</v>
      </c>
    </row>
    <row r="207" spans="1:3" ht="31.5">
      <c r="A207" s="22" t="s">
        <v>150</v>
      </c>
      <c r="B207" s="23" t="s">
        <v>106</v>
      </c>
      <c r="C207" s="93">
        <f>SUM(C208:C216)</f>
        <v>10417.8</v>
      </c>
    </row>
    <row r="208" spans="1:3" ht="47.25">
      <c r="A208" s="85" t="s">
        <v>289</v>
      </c>
      <c r="B208" s="18" t="s">
        <v>106</v>
      </c>
      <c r="C208" s="93">
        <v>1296.3</v>
      </c>
    </row>
    <row r="209" spans="1:3" ht="31.5">
      <c r="A209" s="85" t="s">
        <v>181</v>
      </c>
      <c r="B209" s="18" t="s">
        <v>106</v>
      </c>
      <c r="C209" s="93">
        <v>668.1</v>
      </c>
    </row>
    <row r="210" spans="1:3" ht="66" customHeight="1">
      <c r="A210" s="85" t="s">
        <v>182</v>
      </c>
      <c r="B210" s="18" t="s">
        <v>106</v>
      </c>
      <c r="C210" s="93">
        <v>15.3</v>
      </c>
    </row>
    <row r="211" spans="1:3" ht="31.5">
      <c r="A211" s="85" t="s">
        <v>237</v>
      </c>
      <c r="B211" s="18" t="s">
        <v>106</v>
      </c>
      <c r="C211" s="93">
        <v>37.5</v>
      </c>
    </row>
    <row r="212" spans="1:3" ht="31.5">
      <c r="A212" s="85" t="s">
        <v>290</v>
      </c>
      <c r="B212" s="18" t="s">
        <v>106</v>
      </c>
      <c r="C212" s="93">
        <v>130.8</v>
      </c>
    </row>
    <row r="213" spans="1:3" ht="47.25">
      <c r="A213" s="85" t="s">
        <v>291</v>
      </c>
      <c r="B213" s="18" t="s">
        <v>106</v>
      </c>
      <c r="C213" s="93">
        <v>3449.7</v>
      </c>
    </row>
    <row r="214" spans="1:3" ht="47.25">
      <c r="A214" s="85" t="s">
        <v>151</v>
      </c>
      <c r="B214" s="18" t="s">
        <v>106</v>
      </c>
      <c r="C214" s="93">
        <v>4600.2</v>
      </c>
    </row>
    <row r="215" spans="1:3" ht="31.5">
      <c r="A215" s="85" t="s">
        <v>125</v>
      </c>
      <c r="B215" s="18" t="s">
        <v>106</v>
      </c>
      <c r="C215" s="93">
        <v>179.3</v>
      </c>
    </row>
    <row r="216" spans="1:3" ht="31.5">
      <c r="A216" s="85" t="s">
        <v>366</v>
      </c>
      <c r="B216" s="18" t="s">
        <v>106</v>
      </c>
      <c r="C216" s="93">
        <v>40.6</v>
      </c>
    </row>
    <row r="217" spans="1:3" ht="78.75">
      <c r="A217" s="22" t="s">
        <v>279</v>
      </c>
      <c r="B217" s="18" t="s">
        <v>107</v>
      </c>
      <c r="C217" s="92">
        <f>SUM(C218)</f>
        <v>0</v>
      </c>
    </row>
    <row r="218" spans="1:3" ht="78.75">
      <c r="A218" s="22" t="s">
        <v>280</v>
      </c>
      <c r="B218" s="23" t="s">
        <v>108</v>
      </c>
      <c r="C218" s="93">
        <v>0</v>
      </c>
    </row>
    <row r="219" spans="1:3" ht="78.75">
      <c r="A219" s="3" t="s">
        <v>368</v>
      </c>
      <c r="B219" s="18" t="s">
        <v>109</v>
      </c>
      <c r="C219" s="92">
        <f>SUM(C220)</f>
        <v>11053.1</v>
      </c>
    </row>
    <row r="220" spans="1:3" ht="78.75">
      <c r="A220" s="22" t="s">
        <v>369</v>
      </c>
      <c r="B220" s="23" t="s">
        <v>110</v>
      </c>
      <c r="C220" s="93">
        <v>11053.1</v>
      </c>
    </row>
    <row r="221" spans="1:3" ht="63">
      <c r="A221" s="33" t="s">
        <v>328</v>
      </c>
      <c r="B221" s="18" t="s">
        <v>264</v>
      </c>
      <c r="C221" s="86">
        <f>C222</f>
        <v>0</v>
      </c>
    </row>
    <row r="222" spans="1:3" ht="63">
      <c r="A222" s="33" t="s">
        <v>329</v>
      </c>
      <c r="B222" s="23" t="s">
        <v>263</v>
      </c>
      <c r="C222" s="86">
        <v>0</v>
      </c>
    </row>
    <row r="223" spans="1:3" ht="15.75">
      <c r="A223" s="4" t="s">
        <v>178</v>
      </c>
      <c r="B223" s="18" t="s">
        <v>111</v>
      </c>
      <c r="C223" s="92">
        <f>SUM(C224)</f>
        <v>703793.9</v>
      </c>
    </row>
    <row r="224" spans="1:3" ht="15.75">
      <c r="A224" s="22" t="s">
        <v>152</v>
      </c>
      <c r="B224" s="23" t="s">
        <v>112</v>
      </c>
      <c r="C224" s="93">
        <f>SUM(C225:C225)</f>
        <v>703793.9</v>
      </c>
    </row>
    <row r="225" spans="1:3" ht="15.75">
      <c r="A225" s="53" t="s">
        <v>370</v>
      </c>
      <c r="B225" s="18" t="s">
        <v>112</v>
      </c>
      <c r="C225" s="93">
        <v>703793.9</v>
      </c>
    </row>
    <row r="226" spans="1:3" ht="15.75">
      <c r="A226" s="3"/>
      <c r="B226" s="18"/>
      <c r="C226" s="93"/>
    </row>
    <row r="227" spans="1:3" ht="15.75">
      <c r="A227" s="30" t="s">
        <v>153</v>
      </c>
      <c r="B227" s="28" t="s">
        <v>113</v>
      </c>
      <c r="C227" s="94">
        <f>SUM(C228)</f>
        <v>861.8</v>
      </c>
    </row>
    <row r="228" spans="1:3" ht="15.75" customHeight="1">
      <c r="A228" s="10" t="s">
        <v>265</v>
      </c>
      <c r="B228" s="18" t="s">
        <v>267</v>
      </c>
      <c r="C228" s="91">
        <f>C229</f>
        <v>861.8</v>
      </c>
    </row>
    <row r="229" spans="1:3" ht="32.25" customHeight="1">
      <c r="A229" s="10" t="s">
        <v>266</v>
      </c>
      <c r="B229" s="19" t="s">
        <v>270</v>
      </c>
      <c r="C229" s="91">
        <f>C230+C231</f>
        <v>861.8</v>
      </c>
    </row>
    <row r="230" spans="1:3" ht="63">
      <c r="A230" s="85" t="s">
        <v>155</v>
      </c>
      <c r="B230" s="19" t="s">
        <v>270</v>
      </c>
      <c r="C230" s="88">
        <v>856.8</v>
      </c>
    </row>
    <row r="231" spans="1:3" ht="31.5">
      <c r="A231" s="85" t="s">
        <v>363</v>
      </c>
      <c r="B231" s="19" t="s">
        <v>270</v>
      </c>
      <c r="C231" s="88">
        <v>5</v>
      </c>
    </row>
    <row r="232" spans="1:3" ht="15.75">
      <c r="A232" s="83"/>
      <c r="B232" s="84"/>
      <c r="C232" s="95"/>
    </row>
    <row r="233" spans="1:3" ht="79.5" customHeight="1">
      <c r="A233" s="76" t="s">
        <v>247</v>
      </c>
      <c r="B233" s="78" t="s">
        <v>246</v>
      </c>
      <c r="C233" s="89">
        <f>C234</f>
        <v>662</v>
      </c>
    </row>
    <row r="234" spans="1:3" ht="31.5" customHeight="1">
      <c r="A234" s="77" t="s">
        <v>353</v>
      </c>
      <c r="B234" s="75" t="s">
        <v>262</v>
      </c>
      <c r="C234" s="90">
        <f>C235</f>
        <v>662</v>
      </c>
    </row>
    <row r="235" spans="1:3" ht="31.5">
      <c r="A235" s="77" t="s">
        <v>255</v>
      </c>
      <c r="B235" s="75" t="s">
        <v>257</v>
      </c>
      <c r="C235" s="88">
        <f>SUM(C236)</f>
        <v>662</v>
      </c>
    </row>
    <row r="236" spans="1:3" ht="31.5" customHeight="1">
      <c r="A236" s="77" t="s">
        <v>245</v>
      </c>
      <c r="B236" s="75" t="s">
        <v>256</v>
      </c>
      <c r="C236" s="95">
        <v>662</v>
      </c>
    </row>
    <row r="237" spans="1:3" ht="15.75">
      <c r="A237" s="73"/>
      <c r="B237" s="74"/>
      <c r="C237" s="96"/>
    </row>
    <row r="238" spans="1:3" ht="31.5" customHeight="1">
      <c r="A238" s="30" t="s">
        <v>146</v>
      </c>
      <c r="B238" s="28" t="s">
        <v>114</v>
      </c>
      <c r="C238" s="96">
        <f>SUM(C239)</f>
        <v>-61631.1</v>
      </c>
    </row>
    <row r="239" spans="1:3" ht="47.25">
      <c r="A239" s="10" t="s">
        <v>156</v>
      </c>
      <c r="B239" s="19" t="s">
        <v>115</v>
      </c>
      <c r="C239" s="97">
        <v>-61631.1</v>
      </c>
    </row>
    <row r="240" spans="1:3" ht="15.75">
      <c r="A240" s="68"/>
      <c r="B240" s="69"/>
      <c r="C240" s="70"/>
    </row>
    <row r="241" spans="1:3" ht="15.75">
      <c r="A241" s="72" t="s">
        <v>154</v>
      </c>
      <c r="B241" s="71"/>
      <c r="C241" s="101">
        <f>SUM(C16,C169)</f>
        <v>1686277</v>
      </c>
    </row>
  </sheetData>
  <sheetProtection/>
  <mergeCells count="6">
    <mergeCell ref="A11:C11"/>
    <mergeCell ref="A10:C10"/>
    <mergeCell ref="A12:C12"/>
    <mergeCell ref="A6:C6"/>
    <mergeCell ref="A7:C7"/>
    <mergeCell ref="A8:C8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Admin</cp:lastModifiedBy>
  <cp:lastPrinted>2015-04-21T11:48:11Z</cp:lastPrinted>
  <dcterms:created xsi:type="dcterms:W3CDTF">2001-10-29T11:15:23Z</dcterms:created>
  <dcterms:modified xsi:type="dcterms:W3CDTF">2015-04-24T06:20:17Z</dcterms:modified>
  <cp:category/>
  <cp:version/>
  <cp:contentType/>
  <cp:contentStatus/>
</cp:coreProperties>
</file>